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uchi\Google ドライブ\OFA\2020年度\リーグ日程結果関連\"/>
    </mc:Choice>
  </mc:AlternateContent>
  <xr:revisionPtr revIDLastSave="0" documentId="13_ncr:1_{46903BE7-886F-4D36-AF6F-235813B042E4}" xr6:coauthVersionLast="45" xr6:coauthVersionMax="45" xr10:uidLastSave="{00000000-0000-0000-0000-000000000000}"/>
  <bookViews>
    <workbookView xWindow="-120" yWindow="-120" windowWidth="29040" windowHeight="15525" tabRatio="754" xr2:uid="{DD62DAB2-E0B1-4223-B6A0-F492C3F8E42F}"/>
  </bookViews>
  <sheets>
    <sheet name="リーグ名" sheetId="8" r:id="rId1"/>
    <sheet name="チーム登録" sheetId="1" r:id="rId2"/>
    <sheet name="ブロック登録" sheetId="4" r:id="rId3"/>
    <sheet name="ブロックチーム登録" sheetId="2" r:id="rId4"/>
    <sheet name="ブロック対戦表" sheetId="5" r:id="rId5"/>
    <sheet name="星取表" sheetId="7" r:id="rId6"/>
    <sheet name="色" sheetId="6" r:id="rId7"/>
  </sheets>
  <externalReferences>
    <externalReference r:id="rId8"/>
  </externalReferences>
  <definedNames>
    <definedName name="areaNameBlock1">ブロックチーム登録!$C$4</definedName>
    <definedName name="areaNameBlock2">ブロックチーム登録!$C$16</definedName>
    <definedName name="areaNameBlock3">ブロックチーム登録!$C$28</definedName>
    <definedName name="areaNameBlock4">ブロックチーム登録!$C$40</definedName>
    <definedName name="areaNameBlock5">ブロックチーム登録!$C$52</definedName>
    <definedName name="areaNameBlock6">ブロックチーム登録!$C$64</definedName>
    <definedName name="areaNameBlock7">ブロックチーム登録!$C$76</definedName>
    <definedName name="areaNameBlock8">ブロックチーム登録!$C$88</definedName>
    <definedName name="areaNameBlock9">ブロックチーム登録!$C$100</definedName>
    <definedName name="areaNameLeague1">リーグ名!$B$3</definedName>
    <definedName name="areaNameLeague2">リーグ名!$C$3</definedName>
    <definedName name="areaNumBlock1">ブロックチーム登録!$C$5</definedName>
    <definedName name="areaNumBlock2">ブロックチーム登録!$C$17</definedName>
    <definedName name="areaNumBlock3">ブロックチーム登録!$C$29</definedName>
    <definedName name="areaNumBlock4">ブロックチーム登録!$C$41</definedName>
    <definedName name="areaNumBlock5">ブロックチーム登録!$C$53</definedName>
    <definedName name="areaNumBlock6">ブロックチーム登録!$C$65</definedName>
    <definedName name="areaNumBlock7">ブロックチーム登録!$C$77</definedName>
    <definedName name="areaNumBlock8">ブロックチーム登録!$C$89</definedName>
    <definedName name="areaNumBlock9">ブロックチーム登録!$C$101</definedName>
    <definedName name="areaRank1">星取表!$AT$6:$AT$25</definedName>
    <definedName name="areaRank2">星取表!$AT$29:$AT$48</definedName>
    <definedName name="areaRank3">星取表!$AT$52:$AT$71</definedName>
    <definedName name="areaRank4">星取表!$AT$75:$AT$94</definedName>
    <definedName name="areaRank5">星取表!$AT$98:$AT$117</definedName>
    <definedName name="areaRank6">星取表!$AT$121:$AT$140</definedName>
    <definedName name="areaRank7">星取表!$AT$144:$AT$163</definedName>
    <definedName name="areaRank8">星取表!$AT$167:$AT$186</definedName>
    <definedName name="areaRank9">星取表!$AT$190:$AT$209</definedName>
    <definedName name="areaTeams">[1]チームリスト!$B$3:$F$44</definedName>
    <definedName name="listAllTeams">チーム登録!$C$4:$C$53</definedName>
    <definedName name="listAllTeams2">チーム登録!$D$4:$D$53</definedName>
    <definedName name="listAllTeams3">チーム登録!$E$4:$E$53</definedName>
    <definedName name="listBlocks1">ブロック登録!$C$4:$C$12</definedName>
    <definedName name="listBlocks2">ブロック登録!$D$4:$D$12</definedName>
    <definedName name="listMatch1">ブロック対戦表!$N$6:$S$50</definedName>
    <definedName name="listMatch2">ブロック対戦表!$N$56:$S$100</definedName>
    <definedName name="listMatch3">ブロック対戦表!$N$106:$S$150</definedName>
    <definedName name="listMatch4">ブロック対戦表!$N$156:$S$200</definedName>
    <definedName name="listMatch5">ブロック対戦表!$N$206:$S$250</definedName>
    <definedName name="listMatch6">ブロック対戦表!$N$256:$S$300</definedName>
    <definedName name="listMatch7">ブロック対戦表!$N$306:$S$350</definedName>
    <definedName name="listMatch8">ブロック対戦表!$N$356:$S$400</definedName>
    <definedName name="listMatch9">ブロック対戦表!$N$406:$S$450</definedName>
    <definedName name="listResultBlock1">ブロック対戦表!$C$6:$H$50</definedName>
    <definedName name="listResultBlock2">ブロック対戦表!$C$56:$H$100</definedName>
    <definedName name="listResultBlock3">ブロック対戦表!$C$106:$H$150</definedName>
    <definedName name="listResultBlock4">ブロック対戦表!$C$156:$H$200</definedName>
    <definedName name="listResultBlock5">ブロック対戦表!$C$206:$H$250</definedName>
    <definedName name="listResultBlock6">ブロック対戦表!$C$256:$H$300</definedName>
    <definedName name="listResultBlock7">ブロック対戦表!$C$306:$H$350</definedName>
    <definedName name="listResultBlock8">ブロック対戦表!$C$356:$H$400</definedName>
    <definedName name="listResultBlock9">ブロック対戦表!$C$406:$H$450</definedName>
    <definedName name="listTeamBlock1a">ブロックチーム登録!$E$4:$E$13</definedName>
    <definedName name="listTeamBlock1b">ブロックチーム登録!$G$4:$G$13</definedName>
    <definedName name="listTeamBlock1c">ブロックチーム登録!$H$4:$H$13</definedName>
    <definedName name="listTeamBlock2a">ブロックチーム登録!$E$16:$E$25</definedName>
    <definedName name="listTeamBlock2b">ブロックチーム登録!$G$16:$G$25</definedName>
    <definedName name="listTeamBlock2c">ブロックチーム登録!$H$16:$H$25</definedName>
    <definedName name="listTeamBlock3a">ブロックチーム登録!$E$28:$E$37</definedName>
    <definedName name="listTeamBlock3b">ブロックチーム登録!$G$28:$G$37</definedName>
    <definedName name="listTeamBlock3c">ブロックチーム登録!$H$28:$H$37</definedName>
    <definedName name="listTeamBlock4a">ブロックチーム登録!$E$40:$E$49</definedName>
    <definedName name="listTeamBlock4b">ブロックチーム登録!$G$40:$G$49</definedName>
    <definedName name="listTeamBlock4c">ブロックチーム登録!$H$40:$H$49</definedName>
    <definedName name="listTeamBlock5a">ブロックチーム登録!$E$52:$E$61</definedName>
    <definedName name="listTeamBlock5b">ブロックチーム登録!$G$52:$G$61</definedName>
    <definedName name="listTeamBlock5c">ブロックチーム登録!$H$52:$H$61</definedName>
    <definedName name="listTeamBlock6a">ブロックチーム登録!$E$64:$E$73</definedName>
    <definedName name="listTeamBlock6b">ブロックチーム登録!$G$64:$G$73</definedName>
    <definedName name="listTeamBlock6c">ブロックチーム登録!$H$64:$H$73</definedName>
    <definedName name="listTeamBlock7a">ブロックチーム登録!$E$76:$E$85</definedName>
    <definedName name="listTeamBlock7b">ブロックチーム登録!$G$76:$G$85</definedName>
    <definedName name="listTeamBlock7c">ブロックチーム登録!$H$76:$H$85</definedName>
    <definedName name="listTeamBlock8a">ブロックチーム登録!$E$88:$E$97</definedName>
    <definedName name="listTeamBlock8b">ブロックチーム登録!$G$88:$G$97</definedName>
    <definedName name="listTeamBlock8c">ブロックチーム登録!$H$88:$H$97</definedName>
    <definedName name="listTeamBlock9a">ブロックチーム登録!$E$100:$E$109</definedName>
    <definedName name="listTeamBlock9b">ブロックチーム登録!$G$100:$G$109</definedName>
    <definedName name="listTeamBlock9c">ブロックチーム登録!$H$100:$H$109</definedName>
    <definedName name="_xlnm.Print_Area" localSheetId="1">チーム登録!$A$1:$F$54</definedName>
    <definedName name="_xlnm.Print_Area" localSheetId="3">ブロックチーム登録!$A$1:$I$110</definedName>
    <definedName name="_xlnm.Print_Area" localSheetId="4">ブロック対戦表!$A$1:$K$452</definedName>
    <definedName name="_xlnm.Print_Area" localSheetId="2">ブロック登録!$A$1:$E$13</definedName>
    <definedName name="_xlnm.Print_Area" localSheetId="0">リーグ名!$A$1:$D$4</definedName>
    <definedName name="_xlnm.Print_Area" localSheetId="5">星取表!$A$1:$AW$141</definedName>
    <definedName name="_xlnm.Print_Titles" localSheetId="1">チーム登録!$1:$2</definedName>
    <definedName name="_xlnm.Print_Titles" localSheetId="3">ブロックチーム登録!$1:$2</definedName>
    <definedName name="_xlnm.Print_Titles" localSheetId="4">ブロック対戦表!$1:$2</definedName>
    <definedName name="_xlnm.Print_Titles" localSheetId="5">星取表!$1:$3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5" l="1"/>
  <c r="AV189" i="7"/>
  <c r="AU189" i="7"/>
  <c r="AU190" i="7" s="1"/>
  <c r="AV166" i="7"/>
  <c r="AV167" i="7" s="1"/>
  <c r="AU166" i="7"/>
  <c r="AU167" i="7" s="1"/>
  <c r="AV143" i="7"/>
  <c r="AV144" i="7" s="1"/>
  <c r="AV145" i="7" s="1"/>
  <c r="AU143" i="7"/>
  <c r="AU144" i="7" s="1"/>
  <c r="AV120" i="7"/>
  <c r="AV121" i="7" s="1"/>
  <c r="AU120" i="7"/>
  <c r="AU121" i="7" s="1"/>
  <c r="AU122" i="7" s="1"/>
  <c r="AU123" i="7" s="1"/>
  <c r="AV97" i="7"/>
  <c r="AU97" i="7"/>
  <c r="AU98" i="7" s="1"/>
  <c r="AU99" i="7" s="1"/>
  <c r="AU100" i="7" s="1"/>
  <c r="AV74" i="7"/>
  <c r="AV75" i="7" s="1"/>
  <c r="AU74" i="7"/>
  <c r="AU75" i="7" s="1"/>
  <c r="AV51" i="7"/>
  <c r="AV52" i="7" s="1"/>
  <c r="AU51" i="7"/>
  <c r="AU52" i="7" s="1"/>
  <c r="S450" i="5"/>
  <c r="F450" i="5"/>
  <c r="S449" i="5"/>
  <c r="F449" i="5"/>
  <c r="S448" i="5"/>
  <c r="F448" i="5"/>
  <c r="S447" i="5"/>
  <c r="F447" i="5"/>
  <c r="S446" i="5"/>
  <c r="F446" i="5"/>
  <c r="S445" i="5"/>
  <c r="F445" i="5"/>
  <c r="S444" i="5"/>
  <c r="F444" i="5"/>
  <c r="S443" i="5"/>
  <c r="F443" i="5"/>
  <c r="S442" i="5"/>
  <c r="F442" i="5"/>
  <c r="S441" i="5"/>
  <c r="F441" i="5"/>
  <c r="S440" i="5"/>
  <c r="F440" i="5"/>
  <c r="S439" i="5"/>
  <c r="F439" i="5"/>
  <c r="S438" i="5"/>
  <c r="F438" i="5"/>
  <c r="S437" i="5"/>
  <c r="F437" i="5"/>
  <c r="S436" i="5"/>
  <c r="F436" i="5"/>
  <c r="S435" i="5"/>
  <c r="F435" i="5"/>
  <c r="S434" i="5"/>
  <c r="F434" i="5"/>
  <c r="S433" i="5"/>
  <c r="F433" i="5"/>
  <c r="S432" i="5"/>
  <c r="F432" i="5"/>
  <c r="S431" i="5"/>
  <c r="F431" i="5"/>
  <c r="S430" i="5"/>
  <c r="F430" i="5"/>
  <c r="S429" i="5"/>
  <c r="F429" i="5"/>
  <c r="S428" i="5"/>
  <c r="F428" i="5"/>
  <c r="S427" i="5"/>
  <c r="F427" i="5"/>
  <c r="S426" i="5"/>
  <c r="S425" i="5"/>
  <c r="F425" i="5"/>
  <c r="S424" i="5"/>
  <c r="F424" i="5"/>
  <c r="S423" i="5"/>
  <c r="F423" i="5"/>
  <c r="S422" i="5"/>
  <c r="F422" i="5"/>
  <c r="S421" i="5"/>
  <c r="F421" i="5"/>
  <c r="S420" i="5"/>
  <c r="F420" i="5"/>
  <c r="S419" i="5"/>
  <c r="F419" i="5"/>
  <c r="S418" i="5"/>
  <c r="F418" i="5"/>
  <c r="S417" i="5"/>
  <c r="F417" i="5"/>
  <c r="S416" i="5"/>
  <c r="F416" i="5"/>
  <c r="S415" i="5"/>
  <c r="F415" i="5"/>
  <c r="S414" i="5"/>
  <c r="F414" i="5"/>
  <c r="S413" i="5"/>
  <c r="F413" i="5"/>
  <c r="S412" i="5"/>
  <c r="F412" i="5"/>
  <c r="S411" i="5"/>
  <c r="F411" i="5"/>
  <c r="S410" i="5"/>
  <c r="F410" i="5"/>
  <c r="S409" i="5"/>
  <c r="F409" i="5"/>
  <c r="S408" i="5"/>
  <c r="F408" i="5"/>
  <c r="S407" i="5"/>
  <c r="F407" i="5"/>
  <c r="S406" i="5"/>
  <c r="F406" i="5"/>
  <c r="X405" i="5"/>
  <c r="X406" i="5" s="1"/>
  <c r="X407" i="5" s="1"/>
  <c r="X408" i="5" s="1"/>
  <c r="X409" i="5" s="1"/>
  <c r="X410" i="5" s="1"/>
  <c r="X411" i="5" s="1"/>
  <c r="X412" i="5" s="1"/>
  <c r="X413" i="5" s="1"/>
  <c r="X414" i="5" s="1"/>
  <c r="X415" i="5" s="1"/>
  <c r="X416" i="5" s="1"/>
  <c r="X417" i="5" s="1"/>
  <c r="X418" i="5" s="1"/>
  <c r="X419" i="5" s="1"/>
  <c r="X420" i="5" s="1"/>
  <c r="X421" i="5" s="1"/>
  <c r="X422" i="5" s="1"/>
  <c r="X423" i="5" s="1"/>
  <c r="X424" i="5" s="1"/>
  <c r="X425" i="5" s="1"/>
  <c r="X426" i="5" s="1"/>
  <c r="X427" i="5" s="1"/>
  <c r="X428" i="5" s="1"/>
  <c r="X429" i="5" s="1"/>
  <c r="X430" i="5" s="1"/>
  <c r="X431" i="5" s="1"/>
  <c r="X432" i="5" s="1"/>
  <c r="X433" i="5" s="1"/>
  <c r="X434" i="5" s="1"/>
  <c r="X435" i="5" s="1"/>
  <c r="X436" i="5" s="1"/>
  <c r="X437" i="5" s="1"/>
  <c r="X438" i="5" s="1"/>
  <c r="X439" i="5" s="1"/>
  <c r="X440" i="5" s="1"/>
  <c r="X441" i="5" s="1"/>
  <c r="X442" i="5" s="1"/>
  <c r="X443" i="5" s="1"/>
  <c r="X444" i="5" s="1"/>
  <c r="X445" i="5" s="1"/>
  <c r="X446" i="5" s="1"/>
  <c r="X447" i="5" s="1"/>
  <c r="X448" i="5" s="1"/>
  <c r="X449" i="5" s="1"/>
  <c r="X450" i="5" s="1"/>
  <c r="W405" i="5"/>
  <c r="W406" i="5" s="1"/>
  <c r="W407" i="5" s="1"/>
  <c r="W408" i="5" s="1"/>
  <c r="W409" i="5" s="1"/>
  <c r="W410" i="5" s="1"/>
  <c r="W411" i="5" s="1"/>
  <c r="W412" i="5" s="1"/>
  <c r="W413" i="5" s="1"/>
  <c r="W414" i="5" s="1"/>
  <c r="W415" i="5" s="1"/>
  <c r="W416" i="5" s="1"/>
  <c r="W417" i="5" s="1"/>
  <c r="W418" i="5" s="1"/>
  <c r="W419" i="5" s="1"/>
  <c r="W420" i="5" s="1"/>
  <c r="W421" i="5" s="1"/>
  <c r="W422" i="5" s="1"/>
  <c r="W423" i="5" s="1"/>
  <c r="W424" i="5" s="1"/>
  <c r="W425" i="5" s="1"/>
  <c r="W426" i="5" s="1"/>
  <c r="W427" i="5" s="1"/>
  <c r="W428" i="5" s="1"/>
  <c r="W429" i="5" s="1"/>
  <c r="W430" i="5" s="1"/>
  <c r="W431" i="5" s="1"/>
  <c r="W432" i="5" s="1"/>
  <c r="W433" i="5" s="1"/>
  <c r="W434" i="5" s="1"/>
  <c r="W435" i="5" s="1"/>
  <c r="W436" i="5" s="1"/>
  <c r="W437" i="5" s="1"/>
  <c r="W438" i="5" s="1"/>
  <c r="W439" i="5" s="1"/>
  <c r="W440" i="5" s="1"/>
  <c r="W441" i="5" s="1"/>
  <c r="W442" i="5" s="1"/>
  <c r="W443" i="5" s="1"/>
  <c r="W444" i="5" s="1"/>
  <c r="W445" i="5" s="1"/>
  <c r="W446" i="5" s="1"/>
  <c r="W447" i="5" s="1"/>
  <c r="W448" i="5" s="1"/>
  <c r="W449" i="5" s="1"/>
  <c r="W450" i="5" s="1"/>
  <c r="V405" i="5"/>
  <c r="V406" i="5" s="1"/>
  <c r="V407" i="5" s="1"/>
  <c r="V408" i="5" s="1"/>
  <c r="V409" i="5" s="1"/>
  <c r="V410" i="5" s="1"/>
  <c r="V411" i="5" s="1"/>
  <c r="V412" i="5" s="1"/>
  <c r="V413" i="5" s="1"/>
  <c r="V414" i="5" s="1"/>
  <c r="V415" i="5" s="1"/>
  <c r="V416" i="5" s="1"/>
  <c r="V417" i="5" s="1"/>
  <c r="V418" i="5" s="1"/>
  <c r="V419" i="5" s="1"/>
  <c r="V420" i="5" s="1"/>
  <c r="V421" i="5" s="1"/>
  <c r="V422" i="5" s="1"/>
  <c r="V423" i="5" s="1"/>
  <c r="V424" i="5" s="1"/>
  <c r="V425" i="5" s="1"/>
  <c r="V426" i="5" s="1"/>
  <c r="V427" i="5" s="1"/>
  <c r="V428" i="5" s="1"/>
  <c r="V429" i="5" s="1"/>
  <c r="V430" i="5" s="1"/>
  <c r="V431" i="5" s="1"/>
  <c r="V432" i="5" s="1"/>
  <c r="V433" i="5" s="1"/>
  <c r="V434" i="5" s="1"/>
  <c r="V435" i="5" s="1"/>
  <c r="V436" i="5" s="1"/>
  <c r="V437" i="5" s="1"/>
  <c r="V438" i="5" s="1"/>
  <c r="V439" i="5" s="1"/>
  <c r="V440" i="5" s="1"/>
  <c r="V441" i="5" s="1"/>
  <c r="V442" i="5" s="1"/>
  <c r="V443" i="5" s="1"/>
  <c r="V444" i="5" s="1"/>
  <c r="V445" i="5" s="1"/>
  <c r="V446" i="5" s="1"/>
  <c r="V447" i="5" s="1"/>
  <c r="V448" i="5" s="1"/>
  <c r="V449" i="5" s="1"/>
  <c r="V450" i="5" s="1"/>
  <c r="T403" i="5"/>
  <c r="T405" i="5" s="1"/>
  <c r="T406" i="5" s="1"/>
  <c r="T407" i="5" s="1"/>
  <c r="T408" i="5" s="1"/>
  <c r="T409" i="5" s="1"/>
  <c r="T410" i="5" s="1"/>
  <c r="T411" i="5" s="1"/>
  <c r="T412" i="5" s="1"/>
  <c r="T413" i="5" s="1"/>
  <c r="T414" i="5" s="1"/>
  <c r="T415" i="5" s="1"/>
  <c r="T416" i="5" s="1"/>
  <c r="T417" i="5" s="1"/>
  <c r="T418" i="5" s="1"/>
  <c r="T419" i="5" s="1"/>
  <c r="T420" i="5" s="1"/>
  <c r="T421" i="5" s="1"/>
  <c r="T422" i="5" s="1"/>
  <c r="T423" i="5" s="1"/>
  <c r="T424" i="5" s="1"/>
  <c r="T425" i="5" s="1"/>
  <c r="T426" i="5" s="1"/>
  <c r="T427" i="5" s="1"/>
  <c r="T428" i="5" s="1"/>
  <c r="T429" i="5" s="1"/>
  <c r="T430" i="5" s="1"/>
  <c r="T431" i="5" s="1"/>
  <c r="T432" i="5" s="1"/>
  <c r="T433" i="5" s="1"/>
  <c r="T434" i="5" s="1"/>
  <c r="T435" i="5" s="1"/>
  <c r="T436" i="5" s="1"/>
  <c r="T437" i="5" s="1"/>
  <c r="T438" i="5" s="1"/>
  <c r="T439" i="5" s="1"/>
  <c r="T440" i="5" s="1"/>
  <c r="T441" i="5" s="1"/>
  <c r="T442" i="5" s="1"/>
  <c r="T443" i="5" s="1"/>
  <c r="T444" i="5" s="1"/>
  <c r="T445" i="5" s="1"/>
  <c r="T446" i="5" s="1"/>
  <c r="T447" i="5" s="1"/>
  <c r="T448" i="5" s="1"/>
  <c r="T449" i="5" s="1"/>
  <c r="T450" i="5" s="1"/>
  <c r="S400" i="5"/>
  <c r="F400" i="5"/>
  <c r="S399" i="5"/>
  <c r="F399" i="5"/>
  <c r="S398" i="5"/>
  <c r="F398" i="5"/>
  <c r="S397" i="5"/>
  <c r="F397" i="5"/>
  <c r="S396" i="5"/>
  <c r="F396" i="5"/>
  <c r="S395" i="5"/>
  <c r="F395" i="5"/>
  <c r="S394" i="5"/>
  <c r="F394" i="5"/>
  <c r="S393" i="5"/>
  <c r="F393" i="5"/>
  <c r="S392" i="5"/>
  <c r="F392" i="5"/>
  <c r="S391" i="5"/>
  <c r="F391" i="5"/>
  <c r="S390" i="5"/>
  <c r="F390" i="5"/>
  <c r="S389" i="5"/>
  <c r="F389" i="5"/>
  <c r="S388" i="5"/>
  <c r="F388" i="5"/>
  <c r="S387" i="5"/>
  <c r="F387" i="5"/>
  <c r="S386" i="5"/>
  <c r="F386" i="5"/>
  <c r="S385" i="5"/>
  <c r="F385" i="5"/>
  <c r="S384" i="5"/>
  <c r="F384" i="5"/>
  <c r="S383" i="5"/>
  <c r="F383" i="5"/>
  <c r="S382" i="5"/>
  <c r="F382" i="5"/>
  <c r="S381" i="5"/>
  <c r="F381" i="5"/>
  <c r="S380" i="5"/>
  <c r="F380" i="5"/>
  <c r="S379" i="5"/>
  <c r="F379" i="5"/>
  <c r="S378" i="5"/>
  <c r="F378" i="5"/>
  <c r="S377" i="5"/>
  <c r="F377" i="5"/>
  <c r="S376" i="5"/>
  <c r="S375" i="5"/>
  <c r="F375" i="5"/>
  <c r="S374" i="5"/>
  <c r="F374" i="5"/>
  <c r="S373" i="5"/>
  <c r="F373" i="5"/>
  <c r="S372" i="5"/>
  <c r="F372" i="5"/>
  <c r="S371" i="5"/>
  <c r="F371" i="5"/>
  <c r="S370" i="5"/>
  <c r="F370" i="5"/>
  <c r="S369" i="5"/>
  <c r="F369" i="5"/>
  <c r="S368" i="5"/>
  <c r="F368" i="5"/>
  <c r="S367" i="5"/>
  <c r="F367" i="5"/>
  <c r="S366" i="5"/>
  <c r="F366" i="5"/>
  <c r="S365" i="5"/>
  <c r="F365" i="5"/>
  <c r="S364" i="5"/>
  <c r="F364" i="5"/>
  <c r="S363" i="5"/>
  <c r="F363" i="5"/>
  <c r="S362" i="5"/>
  <c r="F362" i="5"/>
  <c r="S361" i="5"/>
  <c r="F361" i="5"/>
  <c r="S360" i="5"/>
  <c r="F360" i="5"/>
  <c r="S359" i="5"/>
  <c r="F359" i="5"/>
  <c r="S358" i="5"/>
  <c r="F358" i="5"/>
  <c r="S357" i="5"/>
  <c r="F357" i="5"/>
  <c r="S356" i="5"/>
  <c r="F356" i="5"/>
  <c r="X355" i="5"/>
  <c r="X356" i="5" s="1"/>
  <c r="X357" i="5" s="1"/>
  <c r="X358" i="5" s="1"/>
  <c r="X359" i="5" s="1"/>
  <c r="X360" i="5" s="1"/>
  <c r="X361" i="5" s="1"/>
  <c r="X362" i="5" s="1"/>
  <c r="X363" i="5" s="1"/>
  <c r="X364" i="5" s="1"/>
  <c r="X365" i="5" s="1"/>
  <c r="X366" i="5" s="1"/>
  <c r="X367" i="5" s="1"/>
  <c r="X368" i="5" s="1"/>
  <c r="X369" i="5" s="1"/>
  <c r="X370" i="5" s="1"/>
  <c r="X371" i="5" s="1"/>
  <c r="X372" i="5" s="1"/>
  <c r="X373" i="5" s="1"/>
  <c r="X374" i="5" s="1"/>
  <c r="X375" i="5" s="1"/>
  <c r="X376" i="5" s="1"/>
  <c r="X377" i="5" s="1"/>
  <c r="X378" i="5" s="1"/>
  <c r="X379" i="5" s="1"/>
  <c r="X380" i="5" s="1"/>
  <c r="X381" i="5" s="1"/>
  <c r="X382" i="5" s="1"/>
  <c r="X383" i="5" s="1"/>
  <c r="X384" i="5" s="1"/>
  <c r="X385" i="5" s="1"/>
  <c r="X386" i="5" s="1"/>
  <c r="X387" i="5" s="1"/>
  <c r="X388" i="5" s="1"/>
  <c r="X389" i="5" s="1"/>
  <c r="X390" i="5" s="1"/>
  <c r="X391" i="5" s="1"/>
  <c r="X392" i="5" s="1"/>
  <c r="X393" i="5" s="1"/>
  <c r="X394" i="5" s="1"/>
  <c r="X395" i="5" s="1"/>
  <c r="X396" i="5" s="1"/>
  <c r="X397" i="5" s="1"/>
  <c r="X398" i="5" s="1"/>
  <c r="X399" i="5" s="1"/>
  <c r="X400" i="5" s="1"/>
  <c r="W355" i="5"/>
  <c r="W356" i="5" s="1"/>
  <c r="W357" i="5" s="1"/>
  <c r="W358" i="5" s="1"/>
  <c r="W359" i="5" s="1"/>
  <c r="W360" i="5" s="1"/>
  <c r="W361" i="5" s="1"/>
  <c r="W362" i="5" s="1"/>
  <c r="W363" i="5" s="1"/>
  <c r="W364" i="5" s="1"/>
  <c r="W365" i="5" s="1"/>
  <c r="W366" i="5" s="1"/>
  <c r="W367" i="5" s="1"/>
  <c r="W368" i="5" s="1"/>
  <c r="W369" i="5" s="1"/>
  <c r="W370" i="5" s="1"/>
  <c r="W371" i="5" s="1"/>
  <c r="W372" i="5" s="1"/>
  <c r="W373" i="5" s="1"/>
  <c r="W374" i="5" s="1"/>
  <c r="W375" i="5" s="1"/>
  <c r="W376" i="5" s="1"/>
  <c r="W377" i="5" s="1"/>
  <c r="W378" i="5" s="1"/>
  <c r="W379" i="5" s="1"/>
  <c r="W380" i="5" s="1"/>
  <c r="W381" i="5" s="1"/>
  <c r="W382" i="5" s="1"/>
  <c r="W383" i="5" s="1"/>
  <c r="W384" i="5" s="1"/>
  <c r="W385" i="5" s="1"/>
  <c r="W386" i="5" s="1"/>
  <c r="W387" i="5" s="1"/>
  <c r="W388" i="5" s="1"/>
  <c r="W389" i="5" s="1"/>
  <c r="W390" i="5" s="1"/>
  <c r="W391" i="5" s="1"/>
  <c r="W392" i="5" s="1"/>
  <c r="W393" i="5" s="1"/>
  <c r="W394" i="5" s="1"/>
  <c r="W395" i="5" s="1"/>
  <c r="W396" i="5" s="1"/>
  <c r="W397" i="5" s="1"/>
  <c r="W398" i="5" s="1"/>
  <c r="W399" i="5" s="1"/>
  <c r="W400" i="5" s="1"/>
  <c r="V355" i="5"/>
  <c r="V356" i="5" s="1"/>
  <c r="V357" i="5" s="1"/>
  <c r="V358" i="5" s="1"/>
  <c r="V359" i="5" s="1"/>
  <c r="V360" i="5" s="1"/>
  <c r="V361" i="5" s="1"/>
  <c r="V362" i="5" s="1"/>
  <c r="V363" i="5" s="1"/>
  <c r="V364" i="5" s="1"/>
  <c r="V365" i="5" s="1"/>
  <c r="V366" i="5" s="1"/>
  <c r="V367" i="5" s="1"/>
  <c r="V368" i="5" s="1"/>
  <c r="V369" i="5" s="1"/>
  <c r="V370" i="5" s="1"/>
  <c r="V371" i="5" s="1"/>
  <c r="V372" i="5" s="1"/>
  <c r="V373" i="5" s="1"/>
  <c r="V374" i="5" s="1"/>
  <c r="V375" i="5" s="1"/>
  <c r="V376" i="5" s="1"/>
  <c r="V377" i="5" s="1"/>
  <c r="V378" i="5" s="1"/>
  <c r="V379" i="5" s="1"/>
  <c r="V380" i="5" s="1"/>
  <c r="V381" i="5" s="1"/>
  <c r="V382" i="5" s="1"/>
  <c r="V383" i="5" s="1"/>
  <c r="V384" i="5" s="1"/>
  <c r="V385" i="5" s="1"/>
  <c r="V386" i="5" s="1"/>
  <c r="V387" i="5" s="1"/>
  <c r="V388" i="5" s="1"/>
  <c r="V389" i="5" s="1"/>
  <c r="V390" i="5" s="1"/>
  <c r="V391" i="5" s="1"/>
  <c r="V392" i="5" s="1"/>
  <c r="V393" i="5" s="1"/>
  <c r="V394" i="5" s="1"/>
  <c r="V395" i="5" s="1"/>
  <c r="V396" i="5" s="1"/>
  <c r="V397" i="5" s="1"/>
  <c r="V398" i="5" s="1"/>
  <c r="V399" i="5" s="1"/>
  <c r="V400" i="5" s="1"/>
  <c r="T353" i="5"/>
  <c r="T355" i="5" s="1"/>
  <c r="T356" i="5" s="1"/>
  <c r="T357" i="5" s="1"/>
  <c r="T358" i="5" s="1"/>
  <c r="T359" i="5" s="1"/>
  <c r="T360" i="5" s="1"/>
  <c r="T361" i="5" s="1"/>
  <c r="T362" i="5" s="1"/>
  <c r="T363" i="5" s="1"/>
  <c r="T364" i="5" s="1"/>
  <c r="T365" i="5" s="1"/>
  <c r="T366" i="5" s="1"/>
  <c r="T367" i="5" s="1"/>
  <c r="T368" i="5" s="1"/>
  <c r="T369" i="5" s="1"/>
  <c r="T370" i="5" s="1"/>
  <c r="T371" i="5" s="1"/>
  <c r="T372" i="5" s="1"/>
  <c r="T373" i="5" s="1"/>
  <c r="T374" i="5" s="1"/>
  <c r="T375" i="5" s="1"/>
  <c r="T376" i="5" s="1"/>
  <c r="T377" i="5" s="1"/>
  <c r="T378" i="5" s="1"/>
  <c r="T379" i="5" s="1"/>
  <c r="T380" i="5" s="1"/>
  <c r="T381" i="5" s="1"/>
  <c r="T382" i="5" s="1"/>
  <c r="T383" i="5" s="1"/>
  <c r="T384" i="5" s="1"/>
  <c r="T385" i="5" s="1"/>
  <c r="T386" i="5" s="1"/>
  <c r="T387" i="5" s="1"/>
  <c r="T388" i="5" s="1"/>
  <c r="T389" i="5" s="1"/>
  <c r="T390" i="5" s="1"/>
  <c r="T391" i="5" s="1"/>
  <c r="T392" i="5" s="1"/>
  <c r="T393" i="5" s="1"/>
  <c r="T394" i="5" s="1"/>
  <c r="T395" i="5" s="1"/>
  <c r="T396" i="5" s="1"/>
  <c r="T397" i="5" s="1"/>
  <c r="T398" i="5" s="1"/>
  <c r="T399" i="5" s="1"/>
  <c r="T400" i="5" s="1"/>
  <c r="S350" i="5"/>
  <c r="F350" i="5"/>
  <c r="S349" i="5"/>
  <c r="F349" i="5"/>
  <c r="S348" i="5"/>
  <c r="F348" i="5"/>
  <c r="S347" i="5"/>
  <c r="F347" i="5"/>
  <c r="S346" i="5"/>
  <c r="F346" i="5"/>
  <c r="S345" i="5"/>
  <c r="F345" i="5"/>
  <c r="S344" i="5"/>
  <c r="F344" i="5"/>
  <c r="S343" i="5"/>
  <c r="F343" i="5"/>
  <c r="S342" i="5"/>
  <c r="F342" i="5"/>
  <c r="S341" i="5"/>
  <c r="F341" i="5"/>
  <c r="S340" i="5"/>
  <c r="F340" i="5"/>
  <c r="S339" i="5"/>
  <c r="F339" i="5"/>
  <c r="S338" i="5"/>
  <c r="F338" i="5"/>
  <c r="S337" i="5"/>
  <c r="F337" i="5"/>
  <c r="S336" i="5"/>
  <c r="F336" i="5"/>
  <c r="S335" i="5"/>
  <c r="F335" i="5"/>
  <c r="S334" i="5"/>
  <c r="F334" i="5"/>
  <c r="S333" i="5"/>
  <c r="F333" i="5"/>
  <c r="S332" i="5"/>
  <c r="F332" i="5"/>
  <c r="S331" i="5"/>
  <c r="F331" i="5"/>
  <c r="S330" i="5"/>
  <c r="F330" i="5"/>
  <c r="S329" i="5"/>
  <c r="F329" i="5"/>
  <c r="S328" i="5"/>
  <c r="F328" i="5"/>
  <c r="S327" i="5"/>
  <c r="F327" i="5"/>
  <c r="S326" i="5"/>
  <c r="S325" i="5"/>
  <c r="F325" i="5"/>
  <c r="S324" i="5"/>
  <c r="F324" i="5"/>
  <c r="S323" i="5"/>
  <c r="F323" i="5"/>
  <c r="S322" i="5"/>
  <c r="F322" i="5"/>
  <c r="S321" i="5"/>
  <c r="F321" i="5"/>
  <c r="S320" i="5"/>
  <c r="F320" i="5"/>
  <c r="S319" i="5"/>
  <c r="F319" i="5"/>
  <c r="S318" i="5"/>
  <c r="F318" i="5"/>
  <c r="S317" i="5"/>
  <c r="F317" i="5"/>
  <c r="S316" i="5"/>
  <c r="F316" i="5"/>
  <c r="S315" i="5"/>
  <c r="F315" i="5"/>
  <c r="S314" i="5"/>
  <c r="F314" i="5"/>
  <c r="S313" i="5"/>
  <c r="F313" i="5"/>
  <c r="S312" i="5"/>
  <c r="F312" i="5"/>
  <c r="S311" i="5"/>
  <c r="F311" i="5"/>
  <c r="S310" i="5"/>
  <c r="F310" i="5"/>
  <c r="S309" i="5"/>
  <c r="F309" i="5"/>
  <c r="S308" i="5"/>
  <c r="F308" i="5"/>
  <c r="S307" i="5"/>
  <c r="F307" i="5"/>
  <c r="S306" i="5"/>
  <c r="F306" i="5"/>
  <c r="X305" i="5"/>
  <c r="X306" i="5" s="1"/>
  <c r="X307" i="5" s="1"/>
  <c r="X308" i="5" s="1"/>
  <c r="X309" i="5" s="1"/>
  <c r="X310" i="5" s="1"/>
  <c r="X311" i="5" s="1"/>
  <c r="X312" i="5" s="1"/>
  <c r="X313" i="5" s="1"/>
  <c r="X314" i="5" s="1"/>
  <c r="X315" i="5" s="1"/>
  <c r="X316" i="5" s="1"/>
  <c r="X317" i="5" s="1"/>
  <c r="X318" i="5" s="1"/>
  <c r="X319" i="5" s="1"/>
  <c r="X320" i="5" s="1"/>
  <c r="X321" i="5" s="1"/>
  <c r="X322" i="5" s="1"/>
  <c r="X323" i="5" s="1"/>
  <c r="X324" i="5" s="1"/>
  <c r="X325" i="5" s="1"/>
  <c r="X326" i="5" s="1"/>
  <c r="X327" i="5" s="1"/>
  <c r="X328" i="5" s="1"/>
  <c r="X329" i="5" s="1"/>
  <c r="X330" i="5" s="1"/>
  <c r="X331" i="5" s="1"/>
  <c r="X332" i="5" s="1"/>
  <c r="X333" i="5" s="1"/>
  <c r="X334" i="5" s="1"/>
  <c r="X335" i="5" s="1"/>
  <c r="X336" i="5" s="1"/>
  <c r="X337" i="5" s="1"/>
  <c r="X338" i="5" s="1"/>
  <c r="X339" i="5" s="1"/>
  <c r="X340" i="5" s="1"/>
  <c r="X341" i="5" s="1"/>
  <c r="X342" i="5" s="1"/>
  <c r="X343" i="5" s="1"/>
  <c r="X344" i="5" s="1"/>
  <c r="X345" i="5" s="1"/>
  <c r="X346" i="5" s="1"/>
  <c r="X347" i="5" s="1"/>
  <c r="X348" i="5" s="1"/>
  <c r="X349" i="5" s="1"/>
  <c r="X350" i="5" s="1"/>
  <c r="W305" i="5"/>
  <c r="W306" i="5" s="1"/>
  <c r="W307" i="5" s="1"/>
  <c r="W308" i="5" s="1"/>
  <c r="W309" i="5" s="1"/>
  <c r="W310" i="5" s="1"/>
  <c r="W311" i="5" s="1"/>
  <c r="W312" i="5" s="1"/>
  <c r="W313" i="5" s="1"/>
  <c r="W314" i="5" s="1"/>
  <c r="W315" i="5" s="1"/>
  <c r="W316" i="5" s="1"/>
  <c r="W317" i="5" s="1"/>
  <c r="W318" i="5" s="1"/>
  <c r="W319" i="5" s="1"/>
  <c r="W320" i="5" s="1"/>
  <c r="W321" i="5" s="1"/>
  <c r="W322" i="5" s="1"/>
  <c r="W323" i="5" s="1"/>
  <c r="W324" i="5" s="1"/>
  <c r="W325" i="5" s="1"/>
  <c r="W326" i="5" s="1"/>
  <c r="W327" i="5" s="1"/>
  <c r="W328" i="5" s="1"/>
  <c r="W329" i="5" s="1"/>
  <c r="W330" i="5" s="1"/>
  <c r="W331" i="5" s="1"/>
  <c r="W332" i="5" s="1"/>
  <c r="W333" i="5" s="1"/>
  <c r="W334" i="5" s="1"/>
  <c r="W335" i="5" s="1"/>
  <c r="W336" i="5" s="1"/>
  <c r="W337" i="5" s="1"/>
  <c r="W338" i="5" s="1"/>
  <c r="W339" i="5" s="1"/>
  <c r="W340" i="5" s="1"/>
  <c r="W341" i="5" s="1"/>
  <c r="W342" i="5" s="1"/>
  <c r="W343" i="5" s="1"/>
  <c r="W344" i="5" s="1"/>
  <c r="W345" i="5" s="1"/>
  <c r="W346" i="5" s="1"/>
  <c r="W347" i="5" s="1"/>
  <c r="W348" i="5" s="1"/>
  <c r="W349" i="5" s="1"/>
  <c r="W350" i="5" s="1"/>
  <c r="V305" i="5"/>
  <c r="V306" i="5" s="1"/>
  <c r="V307" i="5" s="1"/>
  <c r="V308" i="5" s="1"/>
  <c r="V309" i="5" s="1"/>
  <c r="V310" i="5" s="1"/>
  <c r="V311" i="5" s="1"/>
  <c r="V312" i="5" s="1"/>
  <c r="V313" i="5" s="1"/>
  <c r="V314" i="5" s="1"/>
  <c r="V315" i="5" s="1"/>
  <c r="V316" i="5" s="1"/>
  <c r="V317" i="5" s="1"/>
  <c r="V318" i="5" s="1"/>
  <c r="V319" i="5" s="1"/>
  <c r="V320" i="5" s="1"/>
  <c r="V321" i="5" s="1"/>
  <c r="V322" i="5" s="1"/>
  <c r="V323" i="5" s="1"/>
  <c r="V324" i="5" s="1"/>
  <c r="V325" i="5" s="1"/>
  <c r="V326" i="5" s="1"/>
  <c r="V327" i="5" s="1"/>
  <c r="V328" i="5" s="1"/>
  <c r="V329" i="5" s="1"/>
  <c r="V330" i="5" s="1"/>
  <c r="V331" i="5" s="1"/>
  <c r="V332" i="5" s="1"/>
  <c r="V333" i="5" s="1"/>
  <c r="V334" i="5" s="1"/>
  <c r="V335" i="5" s="1"/>
  <c r="V336" i="5" s="1"/>
  <c r="V337" i="5" s="1"/>
  <c r="V338" i="5" s="1"/>
  <c r="V339" i="5" s="1"/>
  <c r="V340" i="5" s="1"/>
  <c r="V341" i="5" s="1"/>
  <c r="V342" i="5" s="1"/>
  <c r="V343" i="5" s="1"/>
  <c r="V344" i="5" s="1"/>
  <c r="V345" i="5" s="1"/>
  <c r="V346" i="5" s="1"/>
  <c r="V347" i="5" s="1"/>
  <c r="V348" i="5" s="1"/>
  <c r="V349" i="5" s="1"/>
  <c r="V350" i="5" s="1"/>
  <c r="T303" i="5"/>
  <c r="T305" i="5" s="1"/>
  <c r="T306" i="5" s="1"/>
  <c r="T307" i="5" s="1"/>
  <c r="T308" i="5" s="1"/>
  <c r="T309" i="5" s="1"/>
  <c r="T310" i="5" s="1"/>
  <c r="T311" i="5" s="1"/>
  <c r="T312" i="5" s="1"/>
  <c r="T313" i="5" s="1"/>
  <c r="T314" i="5" s="1"/>
  <c r="T315" i="5" s="1"/>
  <c r="T316" i="5" s="1"/>
  <c r="T317" i="5" s="1"/>
  <c r="T318" i="5" s="1"/>
  <c r="T319" i="5" s="1"/>
  <c r="T320" i="5" s="1"/>
  <c r="T321" i="5" s="1"/>
  <c r="T322" i="5" s="1"/>
  <c r="T323" i="5" s="1"/>
  <c r="T324" i="5" s="1"/>
  <c r="T325" i="5" s="1"/>
  <c r="T326" i="5" s="1"/>
  <c r="T327" i="5" s="1"/>
  <c r="T328" i="5" s="1"/>
  <c r="T329" i="5" s="1"/>
  <c r="T330" i="5" s="1"/>
  <c r="T331" i="5" s="1"/>
  <c r="T332" i="5" s="1"/>
  <c r="T333" i="5" s="1"/>
  <c r="T334" i="5" s="1"/>
  <c r="T335" i="5" s="1"/>
  <c r="T336" i="5" s="1"/>
  <c r="T337" i="5" s="1"/>
  <c r="T338" i="5" s="1"/>
  <c r="T339" i="5" s="1"/>
  <c r="T340" i="5" s="1"/>
  <c r="T341" i="5" s="1"/>
  <c r="T342" i="5" s="1"/>
  <c r="T343" i="5" s="1"/>
  <c r="T344" i="5" s="1"/>
  <c r="T345" i="5" s="1"/>
  <c r="T346" i="5" s="1"/>
  <c r="T347" i="5" s="1"/>
  <c r="T348" i="5" s="1"/>
  <c r="T349" i="5" s="1"/>
  <c r="T350" i="5" s="1"/>
  <c r="S300" i="5"/>
  <c r="F300" i="5"/>
  <c r="S299" i="5"/>
  <c r="F299" i="5"/>
  <c r="S298" i="5"/>
  <c r="F298" i="5"/>
  <c r="S297" i="5"/>
  <c r="F297" i="5"/>
  <c r="S296" i="5"/>
  <c r="F296" i="5"/>
  <c r="S295" i="5"/>
  <c r="F295" i="5"/>
  <c r="S294" i="5"/>
  <c r="F294" i="5"/>
  <c r="S293" i="5"/>
  <c r="F293" i="5"/>
  <c r="S292" i="5"/>
  <c r="F292" i="5"/>
  <c r="S291" i="5"/>
  <c r="F291" i="5"/>
  <c r="S290" i="5"/>
  <c r="F290" i="5"/>
  <c r="S289" i="5"/>
  <c r="F289" i="5"/>
  <c r="S288" i="5"/>
  <c r="F288" i="5"/>
  <c r="S287" i="5"/>
  <c r="F287" i="5"/>
  <c r="S286" i="5"/>
  <c r="F286" i="5"/>
  <c r="S285" i="5"/>
  <c r="F285" i="5"/>
  <c r="S284" i="5"/>
  <c r="F284" i="5"/>
  <c r="S283" i="5"/>
  <c r="F283" i="5"/>
  <c r="S282" i="5"/>
  <c r="F282" i="5"/>
  <c r="S281" i="5"/>
  <c r="F281" i="5"/>
  <c r="S280" i="5"/>
  <c r="F280" i="5"/>
  <c r="S279" i="5"/>
  <c r="F279" i="5"/>
  <c r="S278" i="5"/>
  <c r="F278" i="5"/>
  <c r="S277" i="5"/>
  <c r="F277" i="5"/>
  <c r="S276" i="5"/>
  <c r="S275" i="5"/>
  <c r="F275" i="5"/>
  <c r="S274" i="5"/>
  <c r="F274" i="5"/>
  <c r="S273" i="5"/>
  <c r="F273" i="5"/>
  <c r="S272" i="5"/>
  <c r="F272" i="5"/>
  <c r="S271" i="5"/>
  <c r="F271" i="5"/>
  <c r="S270" i="5"/>
  <c r="F270" i="5"/>
  <c r="S269" i="5"/>
  <c r="F269" i="5"/>
  <c r="S268" i="5"/>
  <c r="F268" i="5"/>
  <c r="S267" i="5"/>
  <c r="F267" i="5"/>
  <c r="S266" i="5"/>
  <c r="F266" i="5"/>
  <c r="S265" i="5"/>
  <c r="F265" i="5"/>
  <c r="S264" i="5"/>
  <c r="F264" i="5"/>
  <c r="S263" i="5"/>
  <c r="F263" i="5"/>
  <c r="S262" i="5"/>
  <c r="F262" i="5"/>
  <c r="S261" i="5"/>
  <c r="F261" i="5"/>
  <c r="S260" i="5"/>
  <c r="F260" i="5"/>
  <c r="S259" i="5"/>
  <c r="F259" i="5"/>
  <c r="S258" i="5"/>
  <c r="F258" i="5"/>
  <c r="S257" i="5"/>
  <c r="F257" i="5"/>
  <c r="S256" i="5"/>
  <c r="F256" i="5"/>
  <c r="X255" i="5"/>
  <c r="X256" i="5" s="1"/>
  <c r="X257" i="5" s="1"/>
  <c r="X258" i="5" s="1"/>
  <c r="X259" i="5" s="1"/>
  <c r="X260" i="5" s="1"/>
  <c r="X261" i="5" s="1"/>
  <c r="X262" i="5" s="1"/>
  <c r="X263" i="5" s="1"/>
  <c r="X264" i="5" s="1"/>
  <c r="X265" i="5" s="1"/>
  <c r="X266" i="5" s="1"/>
  <c r="X267" i="5" s="1"/>
  <c r="X268" i="5" s="1"/>
  <c r="X269" i="5" s="1"/>
  <c r="X270" i="5" s="1"/>
  <c r="X271" i="5" s="1"/>
  <c r="X272" i="5" s="1"/>
  <c r="X273" i="5" s="1"/>
  <c r="X274" i="5" s="1"/>
  <c r="X275" i="5" s="1"/>
  <c r="X276" i="5" s="1"/>
  <c r="X277" i="5" s="1"/>
  <c r="X278" i="5" s="1"/>
  <c r="X279" i="5" s="1"/>
  <c r="X280" i="5" s="1"/>
  <c r="X281" i="5" s="1"/>
  <c r="X282" i="5" s="1"/>
  <c r="X283" i="5" s="1"/>
  <c r="X284" i="5" s="1"/>
  <c r="X285" i="5" s="1"/>
  <c r="X286" i="5" s="1"/>
  <c r="X287" i="5" s="1"/>
  <c r="X288" i="5" s="1"/>
  <c r="X289" i="5" s="1"/>
  <c r="X290" i="5" s="1"/>
  <c r="X291" i="5" s="1"/>
  <c r="X292" i="5" s="1"/>
  <c r="X293" i="5" s="1"/>
  <c r="X294" i="5" s="1"/>
  <c r="X295" i="5" s="1"/>
  <c r="X296" i="5" s="1"/>
  <c r="X297" i="5" s="1"/>
  <c r="X298" i="5" s="1"/>
  <c r="X299" i="5" s="1"/>
  <c r="X300" i="5" s="1"/>
  <c r="W255" i="5"/>
  <c r="W256" i="5" s="1"/>
  <c r="W257" i="5" s="1"/>
  <c r="W258" i="5" s="1"/>
  <c r="W259" i="5" s="1"/>
  <c r="W260" i="5" s="1"/>
  <c r="W261" i="5" s="1"/>
  <c r="W262" i="5" s="1"/>
  <c r="W263" i="5" s="1"/>
  <c r="W264" i="5" s="1"/>
  <c r="W265" i="5" s="1"/>
  <c r="W266" i="5" s="1"/>
  <c r="W267" i="5" s="1"/>
  <c r="W268" i="5" s="1"/>
  <c r="W269" i="5" s="1"/>
  <c r="W270" i="5" s="1"/>
  <c r="W271" i="5" s="1"/>
  <c r="W272" i="5" s="1"/>
  <c r="W273" i="5" s="1"/>
  <c r="W274" i="5" s="1"/>
  <c r="W275" i="5" s="1"/>
  <c r="W276" i="5" s="1"/>
  <c r="W277" i="5" s="1"/>
  <c r="W278" i="5" s="1"/>
  <c r="W279" i="5" s="1"/>
  <c r="W280" i="5" s="1"/>
  <c r="W281" i="5" s="1"/>
  <c r="W282" i="5" s="1"/>
  <c r="W283" i="5" s="1"/>
  <c r="W284" i="5" s="1"/>
  <c r="W285" i="5" s="1"/>
  <c r="W286" i="5" s="1"/>
  <c r="W287" i="5" s="1"/>
  <c r="W288" i="5" s="1"/>
  <c r="W289" i="5" s="1"/>
  <c r="W290" i="5" s="1"/>
  <c r="W291" i="5" s="1"/>
  <c r="W292" i="5" s="1"/>
  <c r="W293" i="5" s="1"/>
  <c r="W294" i="5" s="1"/>
  <c r="W295" i="5" s="1"/>
  <c r="W296" i="5" s="1"/>
  <c r="W297" i="5" s="1"/>
  <c r="W298" i="5" s="1"/>
  <c r="W299" i="5" s="1"/>
  <c r="W300" i="5" s="1"/>
  <c r="V255" i="5"/>
  <c r="V256" i="5" s="1"/>
  <c r="V257" i="5" s="1"/>
  <c r="V258" i="5" s="1"/>
  <c r="V259" i="5" s="1"/>
  <c r="V260" i="5" s="1"/>
  <c r="V261" i="5" s="1"/>
  <c r="V262" i="5" s="1"/>
  <c r="V263" i="5" s="1"/>
  <c r="V264" i="5" s="1"/>
  <c r="V265" i="5" s="1"/>
  <c r="V266" i="5" s="1"/>
  <c r="V267" i="5" s="1"/>
  <c r="V268" i="5" s="1"/>
  <c r="V269" i="5" s="1"/>
  <c r="V270" i="5" s="1"/>
  <c r="V271" i="5" s="1"/>
  <c r="V272" i="5" s="1"/>
  <c r="V273" i="5" s="1"/>
  <c r="V274" i="5" s="1"/>
  <c r="V275" i="5" s="1"/>
  <c r="V276" i="5" s="1"/>
  <c r="V277" i="5" s="1"/>
  <c r="V278" i="5" s="1"/>
  <c r="V279" i="5" s="1"/>
  <c r="V280" i="5" s="1"/>
  <c r="V281" i="5" s="1"/>
  <c r="V282" i="5" s="1"/>
  <c r="V283" i="5" s="1"/>
  <c r="V284" i="5" s="1"/>
  <c r="V285" i="5" s="1"/>
  <c r="V286" i="5" s="1"/>
  <c r="V287" i="5" s="1"/>
  <c r="V288" i="5" s="1"/>
  <c r="V289" i="5" s="1"/>
  <c r="V290" i="5" s="1"/>
  <c r="V291" i="5" s="1"/>
  <c r="V292" i="5" s="1"/>
  <c r="V293" i="5" s="1"/>
  <c r="V294" i="5" s="1"/>
  <c r="V295" i="5" s="1"/>
  <c r="V296" i="5" s="1"/>
  <c r="V297" i="5" s="1"/>
  <c r="V298" i="5" s="1"/>
  <c r="V299" i="5" s="1"/>
  <c r="V300" i="5" s="1"/>
  <c r="T253" i="5"/>
  <c r="T255" i="5" s="1"/>
  <c r="T256" i="5" s="1"/>
  <c r="T257" i="5" s="1"/>
  <c r="T258" i="5" s="1"/>
  <c r="T259" i="5" s="1"/>
  <c r="T260" i="5" s="1"/>
  <c r="T261" i="5" s="1"/>
  <c r="T262" i="5" s="1"/>
  <c r="T263" i="5" s="1"/>
  <c r="T264" i="5" s="1"/>
  <c r="T265" i="5" s="1"/>
  <c r="T266" i="5" s="1"/>
  <c r="T267" i="5" s="1"/>
  <c r="T268" i="5" s="1"/>
  <c r="T269" i="5" s="1"/>
  <c r="T270" i="5" s="1"/>
  <c r="T271" i="5" s="1"/>
  <c r="T272" i="5" s="1"/>
  <c r="T273" i="5" s="1"/>
  <c r="T274" i="5" s="1"/>
  <c r="T275" i="5" s="1"/>
  <c r="T276" i="5" s="1"/>
  <c r="T277" i="5" s="1"/>
  <c r="T278" i="5" s="1"/>
  <c r="T279" i="5" s="1"/>
  <c r="T280" i="5" s="1"/>
  <c r="T281" i="5" s="1"/>
  <c r="T282" i="5" s="1"/>
  <c r="T283" i="5" s="1"/>
  <c r="T284" i="5" s="1"/>
  <c r="T285" i="5" s="1"/>
  <c r="T286" i="5" s="1"/>
  <c r="T287" i="5" s="1"/>
  <c r="T288" i="5" s="1"/>
  <c r="T289" i="5" s="1"/>
  <c r="T290" i="5" s="1"/>
  <c r="T291" i="5" s="1"/>
  <c r="T292" i="5" s="1"/>
  <c r="T293" i="5" s="1"/>
  <c r="T294" i="5" s="1"/>
  <c r="T295" i="5" s="1"/>
  <c r="T296" i="5" s="1"/>
  <c r="T297" i="5" s="1"/>
  <c r="T298" i="5" s="1"/>
  <c r="T299" i="5" s="1"/>
  <c r="T300" i="5" s="1"/>
  <c r="S250" i="5"/>
  <c r="F250" i="5"/>
  <c r="S249" i="5"/>
  <c r="F249" i="5"/>
  <c r="S248" i="5"/>
  <c r="F248" i="5"/>
  <c r="S247" i="5"/>
  <c r="F247" i="5"/>
  <c r="S246" i="5"/>
  <c r="F246" i="5"/>
  <c r="S245" i="5"/>
  <c r="F245" i="5"/>
  <c r="S244" i="5"/>
  <c r="F244" i="5"/>
  <c r="S243" i="5"/>
  <c r="F243" i="5"/>
  <c r="S242" i="5"/>
  <c r="F242" i="5"/>
  <c r="S241" i="5"/>
  <c r="F241" i="5"/>
  <c r="S240" i="5"/>
  <c r="F240" i="5"/>
  <c r="S239" i="5"/>
  <c r="F239" i="5"/>
  <c r="S238" i="5"/>
  <c r="F238" i="5"/>
  <c r="S237" i="5"/>
  <c r="F237" i="5"/>
  <c r="S236" i="5"/>
  <c r="F236" i="5"/>
  <c r="S235" i="5"/>
  <c r="F235" i="5"/>
  <c r="S234" i="5"/>
  <c r="F234" i="5"/>
  <c r="S233" i="5"/>
  <c r="F233" i="5"/>
  <c r="S232" i="5"/>
  <c r="F232" i="5"/>
  <c r="S231" i="5"/>
  <c r="F231" i="5"/>
  <c r="S230" i="5"/>
  <c r="F230" i="5"/>
  <c r="S229" i="5"/>
  <c r="F229" i="5"/>
  <c r="S228" i="5"/>
  <c r="F228" i="5"/>
  <c r="S227" i="5"/>
  <c r="F227" i="5"/>
  <c r="S226" i="5"/>
  <c r="S225" i="5"/>
  <c r="F225" i="5"/>
  <c r="S224" i="5"/>
  <c r="F224" i="5"/>
  <c r="S223" i="5"/>
  <c r="F223" i="5"/>
  <c r="S222" i="5"/>
  <c r="F222" i="5"/>
  <c r="S221" i="5"/>
  <c r="F221" i="5"/>
  <c r="S220" i="5"/>
  <c r="F220" i="5"/>
  <c r="S219" i="5"/>
  <c r="F219" i="5"/>
  <c r="S218" i="5"/>
  <c r="F218" i="5"/>
  <c r="S217" i="5"/>
  <c r="F217" i="5"/>
  <c r="S216" i="5"/>
  <c r="F216" i="5"/>
  <c r="S215" i="5"/>
  <c r="F215" i="5"/>
  <c r="S214" i="5"/>
  <c r="F214" i="5"/>
  <c r="S213" i="5"/>
  <c r="F213" i="5"/>
  <c r="S212" i="5"/>
  <c r="F212" i="5"/>
  <c r="S211" i="5"/>
  <c r="F211" i="5"/>
  <c r="S210" i="5"/>
  <c r="F210" i="5"/>
  <c r="S209" i="5"/>
  <c r="F209" i="5"/>
  <c r="S208" i="5"/>
  <c r="F208" i="5"/>
  <c r="S207" i="5"/>
  <c r="F207" i="5"/>
  <c r="S206" i="5"/>
  <c r="F206" i="5"/>
  <c r="X205" i="5"/>
  <c r="X206" i="5" s="1"/>
  <c r="X207" i="5" s="1"/>
  <c r="X208" i="5" s="1"/>
  <c r="X209" i="5" s="1"/>
  <c r="X210" i="5" s="1"/>
  <c r="X211" i="5" s="1"/>
  <c r="X212" i="5" s="1"/>
  <c r="X213" i="5" s="1"/>
  <c r="X214" i="5" s="1"/>
  <c r="X215" i="5" s="1"/>
  <c r="X216" i="5" s="1"/>
  <c r="X217" i="5" s="1"/>
  <c r="X218" i="5" s="1"/>
  <c r="X219" i="5" s="1"/>
  <c r="X220" i="5" s="1"/>
  <c r="X221" i="5" s="1"/>
  <c r="X222" i="5" s="1"/>
  <c r="X223" i="5" s="1"/>
  <c r="X224" i="5" s="1"/>
  <c r="X225" i="5" s="1"/>
  <c r="X226" i="5" s="1"/>
  <c r="X227" i="5" s="1"/>
  <c r="X228" i="5" s="1"/>
  <c r="X229" i="5" s="1"/>
  <c r="X230" i="5" s="1"/>
  <c r="X231" i="5" s="1"/>
  <c r="X232" i="5" s="1"/>
  <c r="X233" i="5" s="1"/>
  <c r="X234" i="5" s="1"/>
  <c r="X235" i="5" s="1"/>
  <c r="X236" i="5" s="1"/>
  <c r="X237" i="5" s="1"/>
  <c r="X238" i="5" s="1"/>
  <c r="X239" i="5" s="1"/>
  <c r="X240" i="5" s="1"/>
  <c r="X241" i="5" s="1"/>
  <c r="X242" i="5" s="1"/>
  <c r="X243" i="5" s="1"/>
  <c r="X244" i="5" s="1"/>
  <c r="X245" i="5" s="1"/>
  <c r="X246" i="5" s="1"/>
  <c r="X247" i="5" s="1"/>
  <c r="X248" i="5" s="1"/>
  <c r="X249" i="5" s="1"/>
  <c r="X250" i="5" s="1"/>
  <c r="W205" i="5"/>
  <c r="W206" i="5" s="1"/>
  <c r="W207" i="5" s="1"/>
  <c r="W208" i="5" s="1"/>
  <c r="W209" i="5" s="1"/>
  <c r="W210" i="5" s="1"/>
  <c r="W211" i="5" s="1"/>
  <c r="W212" i="5" s="1"/>
  <c r="W213" i="5" s="1"/>
  <c r="W214" i="5" s="1"/>
  <c r="W215" i="5" s="1"/>
  <c r="W216" i="5" s="1"/>
  <c r="W217" i="5" s="1"/>
  <c r="W218" i="5" s="1"/>
  <c r="W219" i="5" s="1"/>
  <c r="W220" i="5" s="1"/>
  <c r="W221" i="5" s="1"/>
  <c r="W222" i="5" s="1"/>
  <c r="W223" i="5" s="1"/>
  <c r="W224" i="5" s="1"/>
  <c r="W225" i="5" s="1"/>
  <c r="W226" i="5" s="1"/>
  <c r="W227" i="5" s="1"/>
  <c r="W228" i="5" s="1"/>
  <c r="W229" i="5" s="1"/>
  <c r="W230" i="5" s="1"/>
  <c r="W231" i="5" s="1"/>
  <c r="W232" i="5" s="1"/>
  <c r="W233" i="5" s="1"/>
  <c r="W234" i="5" s="1"/>
  <c r="W235" i="5" s="1"/>
  <c r="W236" i="5" s="1"/>
  <c r="W237" i="5" s="1"/>
  <c r="W238" i="5" s="1"/>
  <c r="W239" i="5" s="1"/>
  <c r="W240" i="5" s="1"/>
  <c r="W241" i="5" s="1"/>
  <c r="W242" i="5" s="1"/>
  <c r="W243" i="5" s="1"/>
  <c r="W244" i="5" s="1"/>
  <c r="W245" i="5" s="1"/>
  <c r="W246" i="5" s="1"/>
  <c r="W247" i="5" s="1"/>
  <c r="W248" i="5" s="1"/>
  <c r="W249" i="5" s="1"/>
  <c r="W250" i="5" s="1"/>
  <c r="V205" i="5"/>
  <c r="V206" i="5" s="1"/>
  <c r="V207" i="5" s="1"/>
  <c r="V208" i="5" s="1"/>
  <c r="V209" i="5" s="1"/>
  <c r="V210" i="5" s="1"/>
  <c r="V211" i="5" s="1"/>
  <c r="V212" i="5" s="1"/>
  <c r="V213" i="5" s="1"/>
  <c r="V214" i="5" s="1"/>
  <c r="V215" i="5" s="1"/>
  <c r="V216" i="5" s="1"/>
  <c r="V217" i="5" s="1"/>
  <c r="V218" i="5" s="1"/>
  <c r="V219" i="5" s="1"/>
  <c r="V220" i="5" s="1"/>
  <c r="V221" i="5" s="1"/>
  <c r="V222" i="5" s="1"/>
  <c r="V223" i="5" s="1"/>
  <c r="V224" i="5" s="1"/>
  <c r="V225" i="5" s="1"/>
  <c r="V226" i="5" s="1"/>
  <c r="V227" i="5" s="1"/>
  <c r="V228" i="5" s="1"/>
  <c r="V229" i="5" s="1"/>
  <c r="V230" i="5" s="1"/>
  <c r="V231" i="5" s="1"/>
  <c r="V232" i="5" s="1"/>
  <c r="V233" i="5" s="1"/>
  <c r="V234" i="5" s="1"/>
  <c r="V235" i="5" s="1"/>
  <c r="V236" i="5" s="1"/>
  <c r="V237" i="5" s="1"/>
  <c r="V238" i="5" s="1"/>
  <c r="V239" i="5" s="1"/>
  <c r="V240" i="5" s="1"/>
  <c r="V241" i="5" s="1"/>
  <c r="V242" i="5" s="1"/>
  <c r="V243" i="5" s="1"/>
  <c r="V244" i="5" s="1"/>
  <c r="V245" i="5" s="1"/>
  <c r="V246" i="5" s="1"/>
  <c r="V247" i="5" s="1"/>
  <c r="V248" i="5" s="1"/>
  <c r="V249" i="5" s="1"/>
  <c r="V250" i="5" s="1"/>
  <c r="T203" i="5"/>
  <c r="T205" i="5" s="1"/>
  <c r="T206" i="5" s="1"/>
  <c r="T207" i="5" s="1"/>
  <c r="T208" i="5" s="1"/>
  <c r="T209" i="5" s="1"/>
  <c r="T210" i="5" s="1"/>
  <c r="T211" i="5" s="1"/>
  <c r="T212" i="5" s="1"/>
  <c r="T213" i="5" s="1"/>
  <c r="T214" i="5" s="1"/>
  <c r="T215" i="5" s="1"/>
  <c r="T216" i="5" s="1"/>
  <c r="T217" i="5" s="1"/>
  <c r="T218" i="5" s="1"/>
  <c r="T219" i="5" s="1"/>
  <c r="T220" i="5" s="1"/>
  <c r="T221" i="5" s="1"/>
  <c r="T222" i="5" s="1"/>
  <c r="T223" i="5" s="1"/>
  <c r="T224" i="5" s="1"/>
  <c r="T225" i="5" s="1"/>
  <c r="T226" i="5" s="1"/>
  <c r="T227" i="5" s="1"/>
  <c r="T228" i="5" s="1"/>
  <c r="T229" i="5" s="1"/>
  <c r="T230" i="5" s="1"/>
  <c r="T231" i="5" s="1"/>
  <c r="T232" i="5" s="1"/>
  <c r="T233" i="5" s="1"/>
  <c r="T234" i="5" s="1"/>
  <c r="T235" i="5" s="1"/>
  <c r="T236" i="5" s="1"/>
  <c r="T237" i="5" s="1"/>
  <c r="T238" i="5" s="1"/>
  <c r="T239" i="5" s="1"/>
  <c r="T240" i="5" s="1"/>
  <c r="T241" i="5" s="1"/>
  <c r="T242" i="5" s="1"/>
  <c r="T243" i="5" s="1"/>
  <c r="T244" i="5" s="1"/>
  <c r="T245" i="5" s="1"/>
  <c r="T246" i="5" s="1"/>
  <c r="T247" i="5" s="1"/>
  <c r="T248" i="5" s="1"/>
  <c r="T249" i="5" s="1"/>
  <c r="T250" i="5" s="1"/>
  <c r="S200" i="5"/>
  <c r="F200" i="5"/>
  <c r="S199" i="5"/>
  <c r="F199" i="5"/>
  <c r="S198" i="5"/>
  <c r="F198" i="5"/>
  <c r="S197" i="5"/>
  <c r="F197" i="5"/>
  <c r="S196" i="5"/>
  <c r="F196" i="5"/>
  <c r="S195" i="5"/>
  <c r="F195" i="5"/>
  <c r="S194" i="5"/>
  <c r="F194" i="5"/>
  <c r="S193" i="5"/>
  <c r="F193" i="5"/>
  <c r="S192" i="5"/>
  <c r="F192" i="5"/>
  <c r="S191" i="5"/>
  <c r="F191" i="5"/>
  <c r="S190" i="5"/>
  <c r="F190" i="5"/>
  <c r="S189" i="5"/>
  <c r="F189" i="5"/>
  <c r="S188" i="5"/>
  <c r="F188" i="5"/>
  <c r="S187" i="5"/>
  <c r="F187" i="5"/>
  <c r="S186" i="5"/>
  <c r="F186" i="5"/>
  <c r="S185" i="5"/>
  <c r="F185" i="5"/>
  <c r="S184" i="5"/>
  <c r="F184" i="5"/>
  <c r="S183" i="5"/>
  <c r="F183" i="5"/>
  <c r="S182" i="5"/>
  <c r="F182" i="5"/>
  <c r="S181" i="5"/>
  <c r="F181" i="5"/>
  <c r="S180" i="5"/>
  <c r="F180" i="5"/>
  <c r="S179" i="5"/>
  <c r="F179" i="5"/>
  <c r="S178" i="5"/>
  <c r="F178" i="5"/>
  <c r="S177" i="5"/>
  <c r="F177" i="5"/>
  <c r="S176" i="5"/>
  <c r="S175" i="5"/>
  <c r="F175" i="5"/>
  <c r="S174" i="5"/>
  <c r="F174" i="5"/>
  <c r="S173" i="5"/>
  <c r="F173" i="5"/>
  <c r="S172" i="5"/>
  <c r="F172" i="5"/>
  <c r="S171" i="5"/>
  <c r="F171" i="5"/>
  <c r="S170" i="5"/>
  <c r="F170" i="5"/>
  <c r="S169" i="5"/>
  <c r="F169" i="5"/>
  <c r="S168" i="5"/>
  <c r="F168" i="5"/>
  <c r="S167" i="5"/>
  <c r="F167" i="5"/>
  <c r="S166" i="5"/>
  <c r="F166" i="5"/>
  <c r="S165" i="5"/>
  <c r="F165" i="5"/>
  <c r="S164" i="5"/>
  <c r="F164" i="5"/>
  <c r="S163" i="5"/>
  <c r="F163" i="5"/>
  <c r="S162" i="5"/>
  <c r="F162" i="5"/>
  <c r="S161" i="5"/>
  <c r="F161" i="5"/>
  <c r="S160" i="5"/>
  <c r="F160" i="5"/>
  <c r="S159" i="5"/>
  <c r="F159" i="5"/>
  <c r="S158" i="5"/>
  <c r="F158" i="5"/>
  <c r="S157" i="5"/>
  <c r="F157" i="5"/>
  <c r="S156" i="5"/>
  <c r="F156" i="5"/>
  <c r="X155" i="5"/>
  <c r="X156" i="5" s="1"/>
  <c r="X157" i="5" s="1"/>
  <c r="X158" i="5" s="1"/>
  <c r="X159" i="5" s="1"/>
  <c r="X160" i="5" s="1"/>
  <c r="X161" i="5" s="1"/>
  <c r="X162" i="5" s="1"/>
  <c r="X163" i="5" s="1"/>
  <c r="X164" i="5" s="1"/>
  <c r="X165" i="5" s="1"/>
  <c r="X166" i="5" s="1"/>
  <c r="X167" i="5" s="1"/>
  <c r="X168" i="5" s="1"/>
  <c r="X169" i="5" s="1"/>
  <c r="X170" i="5" s="1"/>
  <c r="X171" i="5" s="1"/>
  <c r="X172" i="5" s="1"/>
  <c r="X173" i="5" s="1"/>
  <c r="X174" i="5" s="1"/>
  <c r="X175" i="5" s="1"/>
  <c r="X176" i="5" s="1"/>
  <c r="X177" i="5" s="1"/>
  <c r="X178" i="5" s="1"/>
  <c r="X179" i="5" s="1"/>
  <c r="X180" i="5" s="1"/>
  <c r="X181" i="5" s="1"/>
  <c r="X182" i="5" s="1"/>
  <c r="X183" i="5" s="1"/>
  <c r="X184" i="5" s="1"/>
  <c r="X185" i="5" s="1"/>
  <c r="X186" i="5" s="1"/>
  <c r="X187" i="5" s="1"/>
  <c r="X188" i="5" s="1"/>
  <c r="X189" i="5" s="1"/>
  <c r="X190" i="5" s="1"/>
  <c r="X191" i="5" s="1"/>
  <c r="X192" i="5" s="1"/>
  <c r="X193" i="5" s="1"/>
  <c r="X194" i="5" s="1"/>
  <c r="X195" i="5" s="1"/>
  <c r="X196" i="5" s="1"/>
  <c r="X197" i="5" s="1"/>
  <c r="X198" i="5" s="1"/>
  <c r="X199" i="5" s="1"/>
  <c r="X200" i="5" s="1"/>
  <c r="W155" i="5"/>
  <c r="W156" i="5" s="1"/>
  <c r="W157" i="5" s="1"/>
  <c r="W158" i="5" s="1"/>
  <c r="W159" i="5" s="1"/>
  <c r="W160" i="5" s="1"/>
  <c r="W161" i="5" s="1"/>
  <c r="W162" i="5" s="1"/>
  <c r="W163" i="5" s="1"/>
  <c r="W164" i="5" s="1"/>
  <c r="W165" i="5" s="1"/>
  <c r="W166" i="5" s="1"/>
  <c r="W167" i="5" s="1"/>
  <c r="W168" i="5" s="1"/>
  <c r="W169" i="5" s="1"/>
  <c r="W170" i="5" s="1"/>
  <c r="W171" i="5" s="1"/>
  <c r="W172" i="5" s="1"/>
  <c r="W173" i="5" s="1"/>
  <c r="W174" i="5" s="1"/>
  <c r="W175" i="5" s="1"/>
  <c r="W176" i="5" s="1"/>
  <c r="W177" i="5" s="1"/>
  <c r="W178" i="5" s="1"/>
  <c r="W179" i="5" s="1"/>
  <c r="W180" i="5" s="1"/>
  <c r="W181" i="5" s="1"/>
  <c r="W182" i="5" s="1"/>
  <c r="W183" i="5" s="1"/>
  <c r="W184" i="5" s="1"/>
  <c r="W185" i="5" s="1"/>
  <c r="W186" i="5" s="1"/>
  <c r="W187" i="5" s="1"/>
  <c r="W188" i="5" s="1"/>
  <c r="W189" i="5" s="1"/>
  <c r="W190" i="5" s="1"/>
  <c r="W191" i="5" s="1"/>
  <c r="W192" i="5" s="1"/>
  <c r="W193" i="5" s="1"/>
  <c r="W194" i="5" s="1"/>
  <c r="W195" i="5" s="1"/>
  <c r="W196" i="5" s="1"/>
  <c r="W197" i="5" s="1"/>
  <c r="W198" i="5" s="1"/>
  <c r="W199" i="5" s="1"/>
  <c r="W200" i="5" s="1"/>
  <c r="V155" i="5"/>
  <c r="V156" i="5" s="1"/>
  <c r="V157" i="5" s="1"/>
  <c r="V158" i="5" s="1"/>
  <c r="V159" i="5" s="1"/>
  <c r="V160" i="5" s="1"/>
  <c r="V161" i="5" s="1"/>
  <c r="V162" i="5" s="1"/>
  <c r="V163" i="5" s="1"/>
  <c r="V164" i="5" s="1"/>
  <c r="V165" i="5" s="1"/>
  <c r="V166" i="5" s="1"/>
  <c r="V167" i="5" s="1"/>
  <c r="V168" i="5" s="1"/>
  <c r="V169" i="5" s="1"/>
  <c r="V170" i="5" s="1"/>
  <c r="V171" i="5" s="1"/>
  <c r="V172" i="5" s="1"/>
  <c r="V173" i="5" s="1"/>
  <c r="V174" i="5" s="1"/>
  <c r="V175" i="5" s="1"/>
  <c r="V176" i="5" s="1"/>
  <c r="V177" i="5" s="1"/>
  <c r="V178" i="5" s="1"/>
  <c r="V179" i="5" s="1"/>
  <c r="V180" i="5" s="1"/>
  <c r="V181" i="5" s="1"/>
  <c r="V182" i="5" s="1"/>
  <c r="V183" i="5" s="1"/>
  <c r="V184" i="5" s="1"/>
  <c r="V185" i="5" s="1"/>
  <c r="V186" i="5" s="1"/>
  <c r="V187" i="5" s="1"/>
  <c r="V188" i="5" s="1"/>
  <c r="V189" i="5" s="1"/>
  <c r="V190" i="5" s="1"/>
  <c r="V191" i="5" s="1"/>
  <c r="V192" i="5" s="1"/>
  <c r="V193" i="5" s="1"/>
  <c r="V194" i="5" s="1"/>
  <c r="V195" i="5" s="1"/>
  <c r="V196" i="5" s="1"/>
  <c r="V197" i="5" s="1"/>
  <c r="V198" i="5" s="1"/>
  <c r="V199" i="5" s="1"/>
  <c r="V200" i="5" s="1"/>
  <c r="T153" i="5"/>
  <c r="T155" i="5" s="1"/>
  <c r="T156" i="5" s="1"/>
  <c r="T157" i="5" s="1"/>
  <c r="T158" i="5" s="1"/>
  <c r="T159" i="5" s="1"/>
  <c r="T160" i="5" s="1"/>
  <c r="T161" i="5" s="1"/>
  <c r="T162" i="5" s="1"/>
  <c r="T163" i="5" s="1"/>
  <c r="T164" i="5" s="1"/>
  <c r="T165" i="5" s="1"/>
  <c r="T166" i="5" s="1"/>
  <c r="T167" i="5" s="1"/>
  <c r="T168" i="5" s="1"/>
  <c r="T169" i="5" s="1"/>
  <c r="T170" i="5" s="1"/>
  <c r="T171" i="5" s="1"/>
  <c r="T172" i="5" s="1"/>
  <c r="T173" i="5" s="1"/>
  <c r="T174" i="5" s="1"/>
  <c r="T175" i="5" s="1"/>
  <c r="T176" i="5" s="1"/>
  <c r="T177" i="5" s="1"/>
  <c r="T178" i="5" s="1"/>
  <c r="T179" i="5" s="1"/>
  <c r="T180" i="5" s="1"/>
  <c r="T181" i="5" s="1"/>
  <c r="T182" i="5" s="1"/>
  <c r="T183" i="5" s="1"/>
  <c r="T184" i="5" s="1"/>
  <c r="T185" i="5" s="1"/>
  <c r="T186" i="5" s="1"/>
  <c r="T187" i="5" s="1"/>
  <c r="T188" i="5" s="1"/>
  <c r="T189" i="5" s="1"/>
  <c r="T190" i="5" s="1"/>
  <c r="T191" i="5" s="1"/>
  <c r="T192" i="5" s="1"/>
  <c r="T193" i="5" s="1"/>
  <c r="T194" i="5" s="1"/>
  <c r="T195" i="5" s="1"/>
  <c r="T196" i="5" s="1"/>
  <c r="T197" i="5" s="1"/>
  <c r="T198" i="5" s="1"/>
  <c r="T199" i="5" s="1"/>
  <c r="T200" i="5" s="1"/>
  <c r="S150" i="5"/>
  <c r="F150" i="5"/>
  <c r="S149" i="5"/>
  <c r="F149" i="5"/>
  <c r="S148" i="5"/>
  <c r="F148" i="5"/>
  <c r="S147" i="5"/>
  <c r="F147" i="5"/>
  <c r="S146" i="5"/>
  <c r="F146" i="5"/>
  <c r="S145" i="5"/>
  <c r="F145" i="5"/>
  <c r="S144" i="5"/>
  <c r="F144" i="5"/>
  <c r="S143" i="5"/>
  <c r="F143" i="5"/>
  <c r="S142" i="5"/>
  <c r="F142" i="5"/>
  <c r="S141" i="5"/>
  <c r="F141" i="5"/>
  <c r="S140" i="5"/>
  <c r="F140" i="5"/>
  <c r="S139" i="5"/>
  <c r="F139" i="5"/>
  <c r="S138" i="5"/>
  <c r="F138" i="5"/>
  <c r="S137" i="5"/>
  <c r="F137" i="5"/>
  <c r="S136" i="5"/>
  <c r="F136" i="5"/>
  <c r="S135" i="5"/>
  <c r="F135" i="5"/>
  <c r="S134" i="5"/>
  <c r="F134" i="5"/>
  <c r="S133" i="5"/>
  <c r="F133" i="5"/>
  <c r="S132" i="5"/>
  <c r="F132" i="5"/>
  <c r="S131" i="5"/>
  <c r="F131" i="5"/>
  <c r="S130" i="5"/>
  <c r="F130" i="5"/>
  <c r="S129" i="5"/>
  <c r="F129" i="5"/>
  <c r="S128" i="5"/>
  <c r="F128" i="5"/>
  <c r="S127" i="5"/>
  <c r="F127" i="5"/>
  <c r="S126" i="5"/>
  <c r="S125" i="5"/>
  <c r="F125" i="5"/>
  <c r="S124" i="5"/>
  <c r="F124" i="5"/>
  <c r="S123" i="5"/>
  <c r="F123" i="5"/>
  <c r="S122" i="5"/>
  <c r="F122" i="5"/>
  <c r="S121" i="5"/>
  <c r="F121" i="5"/>
  <c r="S120" i="5"/>
  <c r="F120" i="5"/>
  <c r="S119" i="5"/>
  <c r="F119" i="5"/>
  <c r="S118" i="5"/>
  <c r="F118" i="5"/>
  <c r="S117" i="5"/>
  <c r="F117" i="5"/>
  <c r="S116" i="5"/>
  <c r="F116" i="5"/>
  <c r="S115" i="5"/>
  <c r="F115" i="5"/>
  <c r="S114" i="5"/>
  <c r="F114" i="5"/>
  <c r="S113" i="5"/>
  <c r="F113" i="5"/>
  <c r="S112" i="5"/>
  <c r="F112" i="5"/>
  <c r="S111" i="5"/>
  <c r="F111" i="5"/>
  <c r="S110" i="5"/>
  <c r="F110" i="5"/>
  <c r="S109" i="5"/>
  <c r="F109" i="5"/>
  <c r="S108" i="5"/>
  <c r="F108" i="5"/>
  <c r="S107" i="5"/>
  <c r="F107" i="5"/>
  <c r="S106" i="5"/>
  <c r="F106" i="5"/>
  <c r="X105" i="5"/>
  <c r="X106" i="5" s="1"/>
  <c r="X107" i="5" s="1"/>
  <c r="X108" i="5" s="1"/>
  <c r="X109" i="5" s="1"/>
  <c r="X110" i="5" s="1"/>
  <c r="X111" i="5" s="1"/>
  <c r="X112" i="5" s="1"/>
  <c r="X113" i="5" s="1"/>
  <c r="X114" i="5" s="1"/>
  <c r="X115" i="5" s="1"/>
  <c r="X116" i="5" s="1"/>
  <c r="X117" i="5" s="1"/>
  <c r="X118" i="5" s="1"/>
  <c r="X119" i="5" s="1"/>
  <c r="X120" i="5" s="1"/>
  <c r="X121" i="5" s="1"/>
  <c r="X122" i="5" s="1"/>
  <c r="X123" i="5" s="1"/>
  <c r="X124" i="5" s="1"/>
  <c r="X125" i="5" s="1"/>
  <c r="X126" i="5" s="1"/>
  <c r="X127" i="5" s="1"/>
  <c r="X128" i="5" s="1"/>
  <c r="X129" i="5" s="1"/>
  <c r="X130" i="5" s="1"/>
  <c r="X131" i="5" s="1"/>
  <c r="X132" i="5" s="1"/>
  <c r="X133" i="5" s="1"/>
  <c r="X134" i="5" s="1"/>
  <c r="X135" i="5" s="1"/>
  <c r="X136" i="5" s="1"/>
  <c r="X137" i="5" s="1"/>
  <c r="X138" i="5" s="1"/>
  <c r="X139" i="5" s="1"/>
  <c r="X140" i="5" s="1"/>
  <c r="X141" i="5" s="1"/>
  <c r="X142" i="5" s="1"/>
  <c r="X143" i="5" s="1"/>
  <c r="X144" i="5" s="1"/>
  <c r="X145" i="5" s="1"/>
  <c r="X146" i="5" s="1"/>
  <c r="X147" i="5" s="1"/>
  <c r="X148" i="5" s="1"/>
  <c r="X149" i="5" s="1"/>
  <c r="X150" i="5" s="1"/>
  <c r="W105" i="5"/>
  <c r="W106" i="5" s="1"/>
  <c r="W107" i="5" s="1"/>
  <c r="W108" i="5" s="1"/>
  <c r="W109" i="5" s="1"/>
  <c r="W110" i="5" s="1"/>
  <c r="W111" i="5" s="1"/>
  <c r="W112" i="5" s="1"/>
  <c r="W113" i="5" s="1"/>
  <c r="W114" i="5" s="1"/>
  <c r="W115" i="5" s="1"/>
  <c r="W116" i="5" s="1"/>
  <c r="W117" i="5" s="1"/>
  <c r="W118" i="5" s="1"/>
  <c r="W119" i="5" s="1"/>
  <c r="W120" i="5" s="1"/>
  <c r="W121" i="5" s="1"/>
  <c r="W122" i="5" s="1"/>
  <c r="W123" i="5" s="1"/>
  <c r="W124" i="5" s="1"/>
  <c r="W125" i="5" s="1"/>
  <c r="W126" i="5" s="1"/>
  <c r="W127" i="5" s="1"/>
  <c r="W128" i="5" s="1"/>
  <c r="W129" i="5" s="1"/>
  <c r="W130" i="5" s="1"/>
  <c r="W131" i="5" s="1"/>
  <c r="W132" i="5" s="1"/>
  <c r="W133" i="5" s="1"/>
  <c r="W134" i="5" s="1"/>
  <c r="W135" i="5" s="1"/>
  <c r="W136" i="5" s="1"/>
  <c r="W137" i="5" s="1"/>
  <c r="W138" i="5" s="1"/>
  <c r="W139" i="5" s="1"/>
  <c r="W140" i="5" s="1"/>
  <c r="W141" i="5" s="1"/>
  <c r="W142" i="5" s="1"/>
  <c r="W143" i="5" s="1"/>
  <c r="W144" i="5" s="1"/>
  <c r="W145" i="5" s="1"/>
  <c r="W146" i="5" s="1"/>
  <c r="W147" i="5" s="1"/>
  <c r="W148" i="5" s="1"/>
  <c r="W149" i="5" s="1"/>
  <c r="W150" i="5" s="1"/>
  <c r="V105" i="5"/>
  <c r="V106" i="5" s="1"/>
  <c r="V107" i="5" s="1"/>
  <c r="V108" i="5" s="1"/>
  <c r="V109" i="5" s="1"/>
  <c r="V110" i="5" s="1"/>
  <c r="V111" i="5" s="1"/>
  <c r="V112" i="5" s="1"/>
  <c r="V113" i="5" s="1"/>
  <c r="V114" i="5" s="1"/>
  <c r="V115" i="5" s="1"/>
  <c r="V116" i="5" s="1"/>
  <c r="V117" i="5" s="1"/>
  <c r="V118" i="5" s="1"/>
  <c r="V119" i="5" s="1"/>
  <c r="V120" i="5" s="1"/>
  <c r="V121" i="5" s="1"/>
  <c r="V122" i="5" s="1"/>
  <c r="V123" i="5" s="1"/>
  <c r="V124" i="5" s="1"/>
  <c r="V125" i="5" s="1"/>
  <c r="V126" i="5" s="1"/>
  <c r="V127" i="5" s="1"/>
  <c r="V128" i="5" s="1"/>
  <c r="V129" i="5" s="1"/>
  <c r="V130" i="5" s="1"/>
  <c r="V131" i="5" s="1"/>
  <c r="V132" i="5" s="1"/>
  <c r="V133" i="5" s="1"/>
  <c r="V134" i="5" s="1"/>
  <c r="V135" i="5" s="1"/>
  <c r="V136" i="5" s="1"/>
  <c r="V137" i="5" s="1"/>
  <c r="V138" i="5" s="1"/>
  <c r="V139" i="5" s="1"/>
  <c r="V140" i="5" s="1"/>
  <c r="V141" i="5" s="1"/>
  <c r="V142" i="5" s="1"/>
  <c r="V143" i="5" s="1"/>
  <c r="V144" i="5" s="1"/>
  <c r="V145" i="5" s="1"/>
  <c r="V146" i="5" s="1"/>
  <c r="V147" i="5" s="1"/>
  <c r="V148" i="5" s="1"/>
  <c r="V149" i="5" s="1"/>
  <c r="V150" i="5" s="1"/>
  <c r="T103" i="5"/>
  <c r="T105" i="5" s="1"/>
  <c r="T106" i="5" s="1"/>
  <c r="T107" i="5" s="1"/>
  <c r="T108" i="5" s="1"/>
  <c r="T109" i="5" s="1"/>
  <c r="T110" i="5" s="1"/>
  <c r="T111" i="5" s="1"/>
  <c r="T112" i="5" s="1"/>
  <c r="T113" i="5" s="1"/>
  <c r="T114" i="5" s="1"/>
  <c r="T115" i="5" s="1"/>
  <c r="T116" i="5" s="1"/>
  <c r="T117" i="5" s="1"/>
  <c r="T118" i="5" s="1"/>
  <c r="T119" i="5" s="1"/>
  <c r="T120" i="5" s="1"/>
  <c r="T121" i="5" s="1"/>
  <c r="T122" i="5" s="1"/>
  <c r="T123" i="5" s="1"/>
  <c r="T124" i="5" s="1"/>
  <c r="T125" i="5" s="1"/>
  <c r="T126" i="5" s="1"/>
  <c r="T127" i="5" s="1"/>
  <c r="T128" i="5" s="1"/>
  <c r="T129" i="5" s="1"/>
  <c r="T130" i="5" s="1"/>
  <c r="T131" i="5" s="1"/>
  <c r="T132" i="5" s="1"/>
  <c r="T133" i="5" s="1"/>
  <c r="T134" i="5" s="1"/>
  <c r="T135" i="5" s="1"/>
  <c r="T136" i="5" s="1"/>
  <c r="T137" i="5" s="1"/>
  <c r="T138" i="5" s="1"/>
  <c r="T139" i="5" s="1"/>
  <c r="T140" i="5" s="1"/>
  <c r="T141" i="5" s="1"/>
  <c r="T142" i="5" s="1"/>
  <c r="T143" i="5" s="1"/>
  <c r="T144" i="5" s="1"/>
  <c r="T145" i="5" s="1"/>
  <c r="T146" i="5" s="1"/>
  <c r="T147" i="5" s="1"/>
  <c r="T148" i="5" s="1"/>
  <c r="T149" i="5" s="1"/>
  <c r="T150" i="5" s="1"/>
  <c r="AV28" i="7"/>
  <c r="AU28" i="7"/>
  <c r="AU29" i="7" s="1"/>
  <c r="AU30" i="7" s="1"/>
  <c r="AU31" i="7" s="1"/>
  <c r="AU32" i="7" s="1"/>
  <c r="AU33" i="7" s="1"/>
  <c r="S100" i="5"/>
  <c r="F100" i="5"/>
  <c r="S99" i="5"/>
  <c r="F99" i="5"/>
  <c r="S98" i="5"/>
  <c r="F98" i="5"/>
  <c r="S97" i="5"/>
  <c r="F97" i="5"/>
  <c r="S96" i="5"/>
  <c r="F96" i="5"/>
  <c r="S95" i="5"/>
  <c r="F95" i="5"/>
  <c r="S94" i="5"/>
  <c r="F94" i="5"/>
  <c r="S93" i="5"/>
  <c r="F93" i="5"/>
  <c r="S92" i="5"/>
  <c r="F92" i="5"/>
  <c r="S91" i="5"/>
  <c r="F91" i="5"/>
  <c r="S90" i="5"/>
  <c r="F90" i="5"/>
  <c r="S89" i="5"/>
  <c r="F89" i="5"/>
  <c r="S88" i="5"/>
  <c r="F88" i="5"/>
  <c r="S87" i="5"/>
  <c r="F87" i="5"/>
  <c r="S86" i="5"/>
  <c r="F86" i="5"/>
  <c r="S85" i="5"/>
  <c r="F85" i="5"/>
  <c r="S84" i="5"/>
  <c r="F84" i="5"/>
  <c r="S83" i="5"/>
  <c r="F83" i="5"/>
  <c r="S82" i="5"/>
  <c r="F82" i="5"/>
  <c r="S81" i="5"/>
  <c r="F81" i="5"/>
  <c r="S80" i="5"/>
  <c r="F80" i="5"/>
  <c r="S79" i="5"/>
  <c r="F79" i="5"/>
  <c r="S78" i="5"/>
  <c r="F78" i="5"/>
  <c r="S77" i="5"/>
  <c r="F77" i="5"/>
  <c r="S76" i="5"/>
  <c r="S75" i="5"/>
  <c r="F75" i="5"/>
  <c r="S74" i="5"/>
  <c r="F74" i="5"/>
  <c r="S73" i="5"/>
  <c r="F73" i="5"/>
  <c r="S72" i="5"/>
  <c r="F72" i="5"/>
  <c r="S71" i="5"/>
  <c r="F71" i="5"/>
  <c r="S70" i="5"/>
  <c r="F70" i="5"/>
  <c r="S69" i="5"/>
  <c r="F69" i="5"/>
  <c r="S68" i="5"/>
  <c r="F68" i="5"/>
  <c r="S67" i="5"/>
  <c r="F67" i="5"/>
  <c r="S66" i="5"/>
  <c r="F66" i="5"/>
  <c r="S65" i="5"/>
  <c r="F65" i="5"/>
  <c r="S64" i="5"/>
  <c r="F64" i="5"/>
  <c r="S63" i="5"/>
  <c r="F63" i="5"/>
  <c r="S62" i="5"/>
  <c r="F62" i="5"/>
  <c r="S61" i="5"/>
  <c r="F61" i="5"/>
  <c r="S60" i="5"/>
  <c r="F60" i="5"/>
  <c r="S59" i="5"/>
  <c r="F59" i="5"/>
  <c r="S58" i="5"/>
  <c r="F58" i="5"/>
  <c r="S57" i="5"/>
  <c r="F57" i="5"/>
  <c r="S56" i="5"/>
  <c r="F56" i="5"/>
  <c r="X55" i="5"/>
  <c r="X56" i="5" s="1"/>
  <c r="X57" i="5" s="1"/>
  <c r="X58" i="5" s="1"/>
  <c r="X59" i="5" s="1"/>
  <c r="X60" i="5" s="1"/>
  <c r="X61" i="5" s="1"/>
  <c r="X62" i="5" s="1"/>
  <c r="X63" i="5" s="1"/>
  <c r="X64" i="5" s="1"/>
  <c r="X65" i="5" s="1"/>
  <c r="X66" i="5" s="1"/>
  <c r="X67" i="5" s="1"/>
  <c r="X68" i="5" s="1"/>
  <c r="X69" i="5" s="1"/>
  <c r="X70" i="5" s="1"/>
  <c r="X71" i="5" s="1"/>
  <c r="X72" i="5" s="1"/>
  <c r="X73" i="5" s="1"/>
  <c r="X74" i="5" s="1"/>
  <c r="X75" i="5" s="1"/>
  <c r="X76" i="5" s="1"/>
  <c r="X77" i="5" s="1"/>
  <c r="X78" i="5" s="1"/>
  <c r="X79" i="5" s="1"/>
  <c r="X80" i="5" s="1"/>
  <c r="X81" i="5" s="1"/>
  <c r="X82" i="5" s="1"/>
  <c r="X83" i="5" s="1"/>
  <c r="X84" i="5" s="1"/>
  <c r="X85" i="5" s="1"/>
  <c r="X86" i="5" s="1"/>
  <c r="X87" i="5" s="1"/>
  <c r="X88" i="5" s="1"/>
  <c r="X89" i="5" s="1"/>
  <c r="X90" i="5" s="1"/>
  <c r="X91" i="5" s="1"/>
  <c r="X92" i="5" s="1"/>
  <c r="X93" i="5" s="1"/>
  <c r="X94" i="5" s="1"/>
  <c r="X95" i="5" s="1"/>
  <c r="X96" i="5" s="1"/>
  <c r="X97" i="5" s="1"/>
  <c r="X98" i="5" s="1"/>
  <c r="X99" i="5" s="1"/>
  <c r="X100" i="5" s="1"/>
  <c r="W55" i="5"/>
  <c r="W56" i="5" s="1"/>
  <c r="W57" i="5" s="1"/>
  <c r="W58" i="5" s="1"/>
  <c r="W59" i="5" s="1"/>
  <c r="W60" i="5" s="1"/>
  <c r="W61" i="5" s="1"/>
  <c r="W62" i="5" s="1"/>
  <c r="W63" i="5" s="1"/>
  <c r="W64" i="5" s="1"/>
  <c r="W65" i="5" s="1"/>
  <c r="W66" i="5" s="1"/>
  <c r="W67" i="5" s="1"/>
  <c r="W68" i="5" s="1"/>
  <c r="W69" i="5" s="1"/>
  <c r="W70" i="5" s="1"/>
  <c r="W71" i="5" s="1"/>
  <c r="W72" i="5" s="1"/>
  <c r="W73" i="5" s="1"/>
  <c r="W74" i="5" s="1"/>
  <c r="W75" i="5" s="1"/>
  <c r="W76" i="5" s="1"/>
  <c r="W77" i="5" s="1"/>
  <c r="W78" i="5" s="1"/>
  <c r="W79" i="5" s="1"/>
  <c r="W80" i="5" s="1"/>
  <c r="W81" i="5" s="1"/>
  <c r="W82" i="5" s="1"/>
  <c r="W83" i="5" s="1"/>
  <c r="W84" i="5" s="1"/>
  <c r="W85" i="5" s="1"/>
  <c r="W86" i="5" s="1"/>
  <c r="W87" i="5" s="1"/>
  <c r="W88" i="5" s="1"/>
  <c r="W89" i="5" s="1"/>
  <c r="W90" i="5" s="1"/>
  <c r="W91" i="5" s="1"/>
  <c r="W92" i="5" s="1"/>
  <c r="W93" i="5" s="1"/>
  <c r="W94" i="5" s="1"/>
  <c r="W95" i="5" s="1"/>
  <c r="W96" i="5" s="1"/>
  <c r="W97" i="5" s="1"/>
  <c r="W98" i="5" s="1"/>
  <c r="W99" i="5" s="1"/>
  <c r="W100" i="5" s="1"/>
  <c r="V55" i="5"/>
  <c r="V56" i="5" s="1"/>
  <c r="V57" i="5" s="1"/>
  <c r="V58" i="5" s="1"/>
  <c r="V59" i="5" s="1"/>
  <c r="V60" i="5" s="1"/>
  <c r="V61" i="5" s="1"/>
  <c r="V62" i="5" s="1"/>
  <c r="V63" i="5" s="1"/>
  <c r="V64" i="5" s="1"/>
  <c r="V65" i="5" s="1"/>
  <c r="V66" i="5" s="1"/>
  <c r="V67" i="5" s="1"/>
  <c r="V68" i="5" s="1"/>
  <c r="V69" i="5" s="1"/>
  <c r="V70" i="5" s="1"/>
  <c r="V71" i="5" s="1"/>
  <c r="V72" i="5" s="1"/>
  <c r="V73" i="5" s="1"/>
  <c r="V74" i="5" s="1"/>
  <c r="V75" i="5" s="1"/>
  <c r="V76" i="5" s="1"/>
  <c r="V77" i="5" s="1"/>
  <c r="V78" i="5" s="1"/>
  <c r="V79" i="5" s="1"/>
  <c r="V80" i="5" s="1"/>
  <c r="V81" i="5" s="1"/>
  <c r="V82" i="5" s="1"/>
  <c r="V83" i="5" s="1"/>
  <c r="V84" i="5" s="1"/>
  <c r="V85" i="5" s="1"/>
  <c r="V86" i="5" s="1"/>
  <c r="V87" i="5" s="1"/>
  <c r="V88" i="5" s="1"/>
  <c r="V89" i="5" s="1"/>
  <c r="V90" i="5" s="1"/>
  <c r="V91" i="5" s="1"/>
  <c r="V92" i="5" s="1"/>
  <c r="V93" i="5" s="1"/>
  <c r="V94" i="5" s="1"/>
  <c r="V95" i="5" s="1"/>
  <c r="V96" i="5" s="1"/>
  <c r="V97" i="5" s="1"/>
  <c r="V98" i="5" s="1"/>
  <c r="V99" i="5" s="1"/>
  <c r="V100" i="5" s="1"/>
  <c r="T53" i="5"/>
  <c r="T55" i="5" s="1"/>
  <c r="T56" i="5" s="1"/>
  <c r="T57" i="5" s="1"/>
  <c r="T58" i="5" s="1"/>
  <c r="T59" i="5" s="1"/>
  <c r="T60" i="5" s="1"/>
  <c r="T61" i="5" s="1"/>
  <c r="T62" i="5" s="1"/>
  <c r="T63" i="5" s="1"/>
  <c r="T64" i="5" s="1"/>
  <c r="T65" i="5" s="1"/>
  <c r="T66" i="5" s="1"/>
  <c r="T67" i="5" s="1"/>
  <c r="T68" i="5" s="1"/>
  <c r="T69" i="5" s="1"/>
  <c r="T70" i="5" s="1"/>
  <c r="T71" i="5" s="1"/>
  <c r="T72" i="5" s="1"/>
  <c r="T73" i="5" s="1"/>
  <c r="T74" i="5" s="1"/>
  <c r="T75" i="5" s="1"/>
  <c r="T76" i="5" s="1"/>
  <c r="T77" i="5" s="1"/>
  <c r="T78" i="5" s="1"/>
  <c r="T79" i="5" s="1"/>
  <c r="T80" i="5" s="1"/>
  <c r="T81" i="5" s="1"/>
  <c r="T82" i="5" s="1"/>
  <c r="T83" i="5" s="1"/>
  <c r="T84" i="5" s="1"/>
  <c r="T85" i="5" s="1"/>
  <c r="T86" i="5" s="1"/>
  <c r="T87" i="5" s="1"/>
  <c r="T88" i="5" s="1"/>
  <c r="T89" i="5" s="1"/>
  <c r="T90" i="5" s="1"/>
  <c r="T91" i="5" s="1"/>
  <c r="T92" i="5" s="1"/>
  <c r="T93" i="5" s="1"/>
  <c r="T94" i="5" s="1"/>
  <c r="T95" i="5" s="1"/>
  <c r="T96" i="5" s="1"/>
  <c r="T97" i="5" s="1"/>
  <c r="T98" i="5" s="1"/>
  <c r="T99" i="5" s="1"/>
  <c r="T100" i="5" s="1"/>
  <c r="X5" i="5"/>
  <c r="X6" i="5" s="1"/>
  <c r="X7" i="5" s="1"/>
  <c r="X8" i="5" s="1"/>
  <c r="X9" i="5" s="1"/>
  <c r="X10" i="5" s="1"/>
  <c r="X11" i="5" s="1"/>
  <c r="X12" i="5" s="1"/>
  <c r="X13" i="5" s="1"/>
  <c r="X14" i="5" s="1"/>
  <c r="X15" i="5" s="1"/>
  <c r="X16" i="5" s="1"/>
  <c r="X17" i="5" s="1"/>
  <c r="X18" i="5" s="1"/>
  <c r="X19" i="5" s="1"/>
  <c r="X20" i="5" s="1"/>
  <c r="X21" i="5" s="1"/>
  <c r="X22" i="5" s="1"/>
  <c r="X23" i="5" s="1"/>
  <c r="X24" i="5" s="1"/>
  <c r="X25" i="5" s="1"/>
  <c r="X26" i="5" s="1"/>
  <c r="X27" i="5" s="1"/>
  <c r="X28" i="5" s="1"/>
  <c r="X29" i="5" s="1"/>
  <c r="X30" i="5" s="1"/>
  <c r="X31" i="5" s="1"/>
  <c r="X32" i="5" s="1"/>
  <c r="X33" i="5" s="1"/>
  <c r="X34" i="5" s="1"/>
  <c r="X35" i="5" s="1"/>
  <c r="X36" i="5" s="1"/>
  <c r="X37" i="5" s="1"/>
  <c r="X38" i="5" s="1"/>
  <c r="X39" i="5" s="1"/>
  <c r="X40" i="5" s="1"/>
  <c r="X41" i="5" s="1"/>
  <c r="X42" i="5" s="1"/>
  <c r="X43" i="5" s="1"/>
  <c r="X44" i="5" s="1"/>
  <c r="X45" i="5" s="1"/>
  <c r="X46" i="5" s="1"/>
  <c r="X47" i="5" s="1"/>
  <c r="X48" i="5" s="1"/>
  <c r="X49" i="5" s="1"/>
  <c r="X50" i="5" s="1"/>
  <c r="W5" i="5"/>
  <c r="W6" i="5" s="1"/>
  <c r="W7" i="5" s="1"/>
  <c r="W8" i="5" s="1"/>
  <c r="W9" i="5" s="1"/>
  <c r="W10" i="5" s="1"/>
  <c r="W11" i="5" s="1"/>
  <c r="W12" i="5" s="1"/>
  <c r="W13" i="5" s="1"/>
  <c r="W14" i="5" s="1"/>
  <c r="W15" i="5" s="1"/>
  <c r="W16" i="5" s="1"/>
  <c r="W17" i="5" s="1"/>
  <c r="W18" i="5" s="1"/>
  <c r="W19" i="5" s="1"/>
  <c r="W20" i="5" s="1"/>
  <c r="W21" i="5" s="1"/>
  <c r="W22" i="5" s="1"/>
  <c r="W23" i="5" s="1"/>
  <c r="W24" i="5" s="1"/>
  <c r="W25" i="5" s="1"/>
  <c r="W26" i="5" s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W41" i="5" s="1"/>
  <c r="W42" i="5" s="1"/>
  <c r="W43" i="5" s="1"/>
  <c r="W44" i="5" s="1"/>
  <c r="W45" i="5" s="1"/>
  <c r="W46" i="5" s="1"/>
  <c r="W47" i="5" s="1"/>
  <c r="W48" i="5" s="1"/>
  <c r="W49" i="5" s="1"/>
  <c r="W50" i="5" s="1"/>
  <c r="V5" i="5"/>
  <c r="V6" i="5" s="1"/>
  <c r="V7" i="5" s="1"/>
  <c r="V8" i="5" s="1"/>
  <c r="V9" i="5" s="1"/>
  <c r="V10" i="5" s="1"/>
  <c r="V11" i="5" s="1"/>
  <c r="V12" i="5" s="1"/>
  <c r="V13" i="5" s="1"/>
  <c r="V14" i="5" s="1"/>
  <c r="V15" i="5" s="1"/>
  <c r="V16" i="5" s="1"/>
  <c r="V17" i="5" s="1"/>
  <c r="V18" i="5" s="1"/>
  <c r="V19" i="5" s="1"/>
  <c r="V20" i="5" s="1"/>
  <c r="V21" i="5" s="1"/>
  <c r="V22" i="5" s="1"/>
  <c r="V23" i="5" s="1"/>
  <c r="V24" i="5" s="1"/>
  <c r="V25" i="5" s="1"/>
  <c r="V26" i="5" s="1"/>
  <c r="V27" i="5" s="1"/>
  <c r="V28" i="5" s="1"/>
  <c r="V29" i="5" s="1"/>
  <c r="V30" i="5" s="1"/>
  <c r="V31" i="5" s="1"/>
  <c r="V32" i="5" s="1"/>
  <c r="V33" i="5" s="1"/>
  <c r="V34" i="5" s="1"/>
  <c r="V35" i="5" s="1"/>
  <c r="V36" i="5" s="1"/>
  <c r="V37" i="5" s="1"/>
  <c r="V38" i="5" s="1"/>
  <c r="V39" i="5" s="1"/>
  <c r="V40" i="5" s="1"/>
  <c r="V41" i="5" s="1"/>
  <c r="V42" i="5" s="1"/>
  <c r="V43" i="5" s="1"/>
  <c r="V44" i="5" s="1"/>
  <c r="V45" i="5" s="1"/>
  <c r="V46" i="5" s="1"/>
  <c r="V47" i="5" s="1"/>
  <c r="V48" i="5" s="1"/>
  <c r="V49" i="5" s="1"/>
  <c r="V50" i="5" s="1"/>
  <c r="T3" i="5"/>
  <c r="T5" i="5" s="1"/>
  <c r="T6" i="5" s="1"/>
  <c r="T7" i="5" s="1"/>
  <c r="T8" i="5" s="1"/>
  <c r="T9" i="5" s="1"/>
  <c r="T10" i="5" s="1"/>
  <c r="T11" i="5" s="1"/>
  <c r="T12" i="5" s="1"/>
  <c r="T13" i="5" s="1"/>
  <c r="T14" i="5" s="1"/>
  <c r="T15" i="5" s="1"/>
  <c r="T16" i="5" s="1"/>
  <c r="T17" i="5" s="1"/>
  <c r="T18" i="5" s="1"/>
  <c r="T19" i="5" s="1"/>
  <c r="T20" i="5" s="1"/>
  <c r="T21" i="5" s="1"/>
  <c r="T22" i="5" s="1"/>
  <c r="T23" i="5" s="1"/>
  <c r="T24" i="5" s="1"/>
  <c r="T25" i="5" s="1"/>
  <c r="T26" i="5" s="1"/>
  <c r="T27" i="5" s="1"/>
  <c r="T28" i="5" s="1"/>
  <c r="T29" i="5" s="1"/>
  <c r="T30" i="5" s="1"/>
  <c r="T31" i="5" s="1"/>
  <c r="T32" i="5" s="1"/>
  <c r="T33" i="5" s="1"/>
  <c r="T34" i="5" s="1"/>
  <c r="T35" i="5" s="1"/>
  <c r="T36" i="5" s="1"/>
  <c r="T37" i="5" s="1"/>
  <c r="T38" i="5" s="1"/>
  <c r="T39" i="5" s="1"/>
  <c r="T40" i="5" s="1"/>
  <c r="T41" i="5" s="1"/>
  <c r="T42" i="5" s="1"/>
  <c r="T43" i="5" s="1"/>
  <c r="T44" i="5" s="1"/>
  <c r="T45" i="5" s="1"/>
  <c r="T46" i="5" s="1"/>
  <c r="T47" i="5" s="1"/>
  <c r="T48" i="5" s="1"/>
  <c r="T49" i="5" s="1"/>
  <c r="T50" i="5" s="1"/>
  <c r="C27" i="7"/>
  <c r="E53" i="5"/>
  <c r="E253" i="5"/>
  <c r="E3" i="5"/>
  <c r="E303" i="5"/>
  <c r="E403" i="5"/>
  <c r="E353" i="5"/>
  <c r="E103" i="5"/>
  <c r="E203" i="5"/>
  <c r="E153" i="5"/>
  <c r="O450" i="5" l="1"/>
  <c r="O446" i="5"/>
  <c r="O442" i="5"/>
  <c r="O438" i="5"/>
  <c r="P440" i="5"/>
  <c r="P432" i="5"/>
  <c r="P420" i="5"/>
  <c r="P412" i="5"/>
  <c r="O444" i="5"/>
  <c r="P443" i="5"/>
  <c r="O447" i="5"/>
  <c r="P450" i="5"/>
  <c r="P422" i="5"/>
  <c r="P449" i="5"/>
  <c r="P445" i="5"/>
  <c r="P441" i="5"/>
  <c r="P437" i="5"/>
  <c r="P433" i="5"/>
  <c r="P429" i="5"/>
  <c r="P425" i="5"/>
  <c r="P421" i="5"/>
  <c r="P417" i="5"/>
  <c r="P413" i="5"/>
  <c r="P409" i="5"/>
  <c r="P436" i="5"/>
  <c r="P424" i="5"/>
  <c r="O440" i="5"/>
  <c r="P435" i="5"/>
  <c r="P419" i="5"/>
  <c r="P438" i="5"/>
  <c r="P426" i="5"/>
  <c r="P414" i="5"/>
  <c r="O449" i="5"/>
  <c r="O445" i="5"/>
  <c r="O441" i="5"/>
  <c r="O437" i="5"/>
  <c r="P444" i="5"/>
  <c r="P428" i="5"/>
  <c r="O448" i="5"/>
  <c r="O436" i="5"/>
  <c r="P447" i="5"/>
  <c r="P431" i="5"/>
  <c r="O439" i="5"/>
  <c r="P442" i="5"/>
  <c r="P418" i="5"/>
  <c r="P448" i="5"/>
  <c r="P439" i="5"/>
  <c r="P427" i="5"/>
  <c r="P411" i="5"/>
  <c r="O443" i="5"/>
  <c r="P446" i="5"/>
  <c r="P430" i="5"/>
  <c r="P410" i="5"/>
  <c r="P434" i="5"/>
  <c r="P400" i="5"/>
  <c r="P396" i="5"/>
  <c r="P392" i="5"/>
  <c r="P388" i="5"/>
  <c r="P384" i="5"/>
  <c r="P380" i="5"/>
  <c r="P376" i="5"/>
  <c r="P372" i="5"/>
  <c r="P368" i="5"/>
  <c r="P364" i="5"/>
  <c r="P360" i="5"/>
  <c r="P382" i="5"/>
  <c r="P370" i="5"/>
  <c r="O398" i="5"/>
  <c r="O382" i="5"/>
  <c r="O366" i="5"/>
  <c r="P389" i="5"/>
  <c r="P373" i="5"/>
  <c r="O397" i="5"/>
  <c r="O377" i="5"/>
  <c r="O361" i="5"/>
  <c r="O400" i="5"/>
  <c r="O396" i="5"/>
  <c r="O392" i="5"/>
  <c r="O388" i="5"/>
  <c r="O384" i="5"/>
  <c r="O380" i="5"/>
  <c r="O376" i="5"/>
  <c r="O372" i="5"/>
  <c r="O368" i="5"/>
  <c r="O364" i="5"/>
  <c r="O360" i="5"/>
  <c r="P386" i="5"/>
  <c r="P366" i="5"/>
  <c r="O386" i="5"/>
  <c r="O370" i="5"/>
  <c r="P393" i="5"/>
  <c r="P369" i="5"/>
  <c r="O381" i="5"/>
  <c r="O357" i="5"/>
  <c r="P399" i="5"/>
  <c r="P395" i="5"/>
  <c r="P391" i="5"/>
  <c r="P387" i="5"/>
  <c r="P383" i="5"/>
  <c r="P379" i="5"/>
  <c r="P375" i="5"/>
  <c r="P371" i="5"/>
  <c r="P367" i="5"/>
  <c r="P363" i="5"/>
  <c r="P359" i="5"/>
  <c r="P394" i="5"/>
  <c r="P374" i="5"/>
  <c r="P362" i="5"/>
  <c r="O390" i="5"/>
  <c r="O374" i="5"/>
  <c r="P397" i="5"/>
  <c r="P381" i="5"/>
  <c r="P361" i="5"/>
  <c r="O389" i="5"/>
  <c r="O365" i="5"/>
  <c r="O399" i="5"/>
  <c r="O395" i="5"/>
  <c r="O391" i="5"/>
  <c r="O387" i="5"/>
  <c r="O383" i="5"/>
  <c r="O379" i="5"/>
  <c r="O375" i="5"/>
  <c r="O371" i="5"/>
  <c r="O367" i="5"/>
  <c r="O363" i="5"/>
  <c r="O359" i="5"/>
  <c r="P390" i="5"/>
  <c r="P378" i="5"/>
  <c r="P358" i="5"/>
  <c r="O394" i="5"/>
  <c r="O378" i="5"/>
  <c r="O358" i="5"/>
  <c r="P385" i="5"/>
  <c r="P365" i="5"/>
  <c r="O385" i="5"/>
  <c r="O373" i="5"/>
  <c r="P398" i="5"/>
  <c r="O362" i="5"/>
  <c r="P377" i="5"/>
  <c r="O393" i="5"/>
  <c r="O369" i="5"/>
  <c r="P357" i="5"/>
  <c r="P356" i="5"/>
  <c r="O356" i="5"/>
  <c r="P350" i="5"/>
  <c r="P346" i="5"/>
  <c r="P342" i="5"/>
  <c r="P338" i="5"/>
  <c r="P334" i="5"/>
  <c r="P330" i="5"/>
  <c r="P326" i="5"/>
  <c r="P322" i="5"/>
  <c r="P318" i="5"/>
  <c r="P314" i="5"/>
  <c r="P310" i="5"/>
  <c r="P333" i="5"/>
  <c r="P325" i="5"/>
  <c r="P317" i="5"/>
  <c r="O341" i="5"/>
  <c r="O321" i="5"/>
  <c r="P348" i="5"/>
  <c r="P328" i="5"/>
  <c r="P308" i="5"/>
  <c r="O340" i="5"/>
  <c r="O320" i="5"/>
  <c r="P347" i="5"/>
  <c r="P331" i="5"/>
  <c r="P315" i="5"/>
  <c r="O335" i="5"/>
  <c r="O323" i="5"/>
  <c r="O307" i="5"/>
  <c r="O350" i="5"/>
  <c r="O346" i="5"/>
  <c r="O342" i="5"/>
  <c r="O338" i="5"/>
  <c r="O334" i="5"/>
  <c r="O330" i="5"/>
  <c r="O326" i="5"/>
  <c r="O322" i="5"/>
  <c r="O318" i="5"/>
  <c r="O314" i="5"/>
  <c r="O310" i="5"/>
  <c r="P337" i="5"/>
  <c r="P321" i="5"/>
  <c r="P313" i="5"/>
  <c r="O337" i="5"/>
  <c r="O325" i="5"/>
  <c r="O309" i="5"/>
  <c r="P332" i="5"/>
  <c r="P324" i="5"/>
  <c r="P312" i="5"/>
  <c r="O336" i="5"/>
  <c r="O324" i="5"/>
  <c r="O308" i="5"/>
  <c r="P343" i="5"/>
  <c r="P327" i="5"/>
  <c r="P311" i="5"/>
  <c r="O343" i="5"/>
  <c r="O315" i="5"/>
  <c r="P349" i="5"/>
  <c r="P345" i="5"/>
  <c r="P341" i="5"/>
  <c r="P329" i="5"/>
  <c r="P309" i="5"/>
  <c r="O333" i="5"/>
  <c r="O317" i="5"/>
  <c r="P336" i="5"/>
  <c r="P320" i="5"/>
  <c r="O348" i="5"/>
  <c r="O328" i="5"/>
  <c r="O312" i="5"/>
  <c r="P339" i="5"/>
  <c r="P319" i="5"/>
  <c r="O347" i="5"/>
  <c r="O327" i="5"/>
  <c r="O311" i="5"/>
  <c r="O349" i="5"/>
  <c r="O345" i="5"/>
  <c r="O329" i="5"/>
  <c r="O313" i="5"/>
  <c r="P340" i="5"/>
  <c r="P316" i="5"/>
  <c r="O344" i="5"/>
  <c r="O332" i="5"/>
  <c r="O316" i="5"/>
  <c r="P335" i="5"/>
  <c r="P323" i="5"/>
  <c r="P307" i="5"/>
  <c r="O331" i="5"/>
  <c r="O319" i="5"/>
  <c r="P344" i="5"/>
  <c r="O339" i="5"/>
  <c r="P306" i="5"/>
  <c r="O306" i="5"/>
  <c r="P300" i="5"/>
  <c r="P296" i="5"/>
  <c r="P284" i="5"/>
  <c r="P272" i="5"/>
  <c r="P264" i="5"/>
  <c r="P297" i="5"/>
  <c r="O300" i="5"/>
  <c r="P289" i="5"/>
  <c r="P299" i="5"/>
  <c r="P279" i="5"/>
  <c r="P271" i="5"/>
  <c r="P263" i="5"/>
  <c r="P293" i="5"/>
  <c r="P298" i="5"/>
  <c r="P294" i="5"/>
  <c r="P290" i="5"/>
  <c r="P278" i="5"/>
  <c r="P285" i="5"/>
  <c r="P250" i="5"/>
  <c r="P246" i="5"/>
  <c r="P234" i="5"/>
  <c r="P222" i="5"/>
  <c r="P214" i="5"/>
  <c r="P240" i="5"/>
  <c r="P239" i="5"/>
  <c r="O250" i="5"/>
  <c r="P243" i="5"/>
  <c r="P249" i="5"/>
  <c r="P229" i="5"/>
  <c r="P221" i="5"/>
  <c r="P213" i="5"/>
  <c r="P248" i="5"/>
  <c r="P228" i="5"/>
  <c r="P244" i="5"/>
  <c r="P235" i="5"/>
  <c r="P247" i="5"/>
  <c r="P200" i="5"/>
  <c r="P196" i="5"/>
  <c r="P184" i="5"/>
  <c r="O200" i="5"/>
  <c r="P198" i="5"/>
  <c r="P178" i="5"/>
  <c r="P193" i="5"/>
  <c r="P172" i="5"/>
  <c r="P199" i="5"/>
  <c r="P179" i="5"/>
  <c r="P171" i="5"/>
  <c r="P163" i="5"/>
  <c r="P194" i="5"/>
  <c r="P190" i="5"/>
  <c r="P197" i="5"/>
  <c r="P185" i="5"/>
  <c r="P189" i="5"/>
  <c r="P164" i="5"/>
  <c r="P150" i="5"/>
  <c r="P146" i="5"/>
  <c r="P134" i="5"/>
  <c r="P122" i="5"/>
  <c r="P114" i="5"/>
  <c r="P139" i="5"/>
  <c r="O150" i="5"/>
  <c r="P149" i="5"/>
  <c r="P129" i="5"/>
  <c r="P121" i="5"/>
  <c r="P113" i="5"/>
  <c r="P148" i="5"/>
  <c r="P144" i="5"/>
  <c r="P140" i="5"/>
  <c r="P128" i="5"/>
  <c r="P135" i="5"/>
  <c r="P147" i="5"/>
  <c r="P143" i="5"/>
  <c r="P100" i="5"/>
  <c r="P96" i="5"/>
  <c r="P84" i="5"/>
  <c r="P72" i="5"/>
  <c r="P64" i="5"/>
  <c r="O100" i="5"/>
  <c r="P99" i="5"/>
  <c r="P79" i="5"/>
  <c r="P71" i="5"/>
  <c r="P63" i="5"/>
  <c r="P93" i="5"/>
  <c r="P90" i="5"/>
  <c r="P85" i="5"/>
  <c r="P98" i="5"/>
  <c r="P94" i="5"/>
  <c r="P78" i="5"/>
  <c r="P89" i="5"/>
  <c r="P97" i="5"/>
  <c r="AU145" i="7"/>
  <c r="AU146" i="7" s="1"/>
  <c r="AV146" i="7"/>
  <c r="AU168" i="7"/>
  <c r="AU169" i="7" s="1"/>
  <c r="AV168" i="7"/>
  <c r="AU191" i="7"/>
  <c r="AU192" i="7" s="1"/>
  <c r="AV190" i="7"/>
  <c r="AU124" i="7"/>
  <c r="AU125" i="7" s="1"/>
  <c r="AU101" i="7"/>
  <c r="AU102" i="7" s="1"/>
  <c r="AV98" i="7"/>
  <c r="AV122" i="7"/>
  <c r="AU53" i="7"/>
  <c r="AU54" i="7" s="1"/>
  <c r="AV53" i="7"/>
  <c r="AV76" i="7"/>
  <c r="AU76" i="7"/>
  <c r="AU77" i="7" s="1"/>
  <c r="H403" i="5"/>
  <c r="I403" i="5" s="1"/>
  <c r="H253" i="5"/>
  <c r="H203" i="5"/>
  <c r="H303" i="5"/>
  <c r="I303" i="5" s="1"/>
  <c r="H353" i="5"/>
  <c r="I353" i="5" s="1"/>
  <c r="H103" i="5"/>
  <c r="H153" i="5"/>
  <c r="AU34" i="7"/>
  <c r="AU35" i="7" s="1"/>
  <c r="AV29" i="7"/>
  <c r="H53" i="5"/>
  <c r="P50" i="5"/>
  <c r="P44" i="5"/>
  <c r="P40" i="5"/>
  <c r="P22" i="5"/>
  <c r="P14" i="5"/>
  <c r="P47" i="5"/>
  <c r="P35" i="5"/>
  <c r="P49" i="5"/>
  <c r="P29" i="5"/>
  <c r="H3" i="5"/>
  <c r="C16" i="2"/>
  <c r="C4" i="2"/>
  <c r="O435" i="5"/>
  <c r="O433" i="5"/>
  <c r="P416" i="5"/>
  <c r="O434" i="5"/>
  <c r="P423" i="5"/>
  <c r="O430" i="5"/>
  <c r="O431" i="5"/>
  <c r="P408" i="5"/>
  <c r="O432" i="5"/>
  <c r="O429" i="5"/>
  <c r="O425" i="5"/>
  <c r="P415" i="5"/>
  <c r="O424" i="5"/>
  <c r="O427" i="5"/>
  <c r="O428" i="5"/>
  <c r="P407" i="5"/>
  <c r="O426" i="5"/>
  <c r="O423" i="5"/>
  <c r="U403" i="5" l="1"/>
  <c r="U405" i="5" s="1"/>
  <c r="U406" i="5" s="1"/>
  <c r="U407" i="5" s="1"/>
  <c r="U353" i="5"/>
  <c r="U355" i="5" s="1"/>
  <c r="U356" i="5" s="1"/>
  <c r="C356" i="5" s="1"/>
  <c r="J356" i="5" s="1"/>
  <c r="U303" i="5"/>
  <c r="U305" i="5" s="1"/>
  <c r="U306" i="5" s="1"/>
  <c r="U307" i="5" s="1"/>
  <c r="U253" i="5"/>
  <c r="U255" i="5" s="1"/>
  <c r="U256" i="5" s="1"/>
  <c r="U257" i="5" s="1"/>
  <c r="U203" i="5"/>
  <c r="U205" i="5" s="1"/>
  <c r="U206" i="5" s="1"/>
  <c r="U207" i="5" s="1"/>
  <c r="U153" i="5"/>
  <c r="U155" i="5" s="1"/>
  <c r="U156" i="5" s="1"/>
  <c r="U157" i="5" s="1"/>
  <c r="U103" i="5"/>
  <c r="U105" i="5" s="1"/>
  <c r="U106" i="5" s="1"/>
  <c r="U107" i="5" s="1"/>
  <c r="U53" i="5"/>
  <c r="U55" i="5" s="1"/>
  <c r="U56" i="5" s="1"/>
  <c r="U57" i="5" s="1"/>
  <c r="AV147" i="7"/>
  <c r="AU170" i="7"/>
  <c r="AU171" i="7" s="1"/>
  <c r="AV169" i="7"/>
  <c r="AV191" i="7"/>
  <c r="AU193" i="7"/>
  <c r="AU194" i="7" s="1"/>
  <c r="AU147" i="7"/>
  <c r="AU148" i="7" s="1"/>
  <c r="AU126" i="7"/>
  <c r="AU127" i="7" s="1"/>
  <c r="AV99" i="7"/>
  <c r="AV123" i="7"/>
  <c r="AU103" i="7"/>
  <c r="AU104" i="7" s="1"/>
  <c r="AV77" i="7"/>
  <c r="AU78" i="7"/>
  <c r="AU79" i="7" s="1"/>
  <c r="AV54" i="7"/>
  <c r="AU55" i="7"/>
  <c r="AU56" i="7" s="1"/>
  <c r="AV30" i="7"/>
  <c r="AU36" i="7"/>
  <c r="AU37" i="7" s="1"/>
  <c r="U3" i="5"/>
  <c r="U5" i="5" s="1"/>
  <c r="U6" i="5" s="1"/>
  <c r="G109" i="2"/>
  <c r="G108" i="2"/>
  <c r="G107" i="2"/>
  <c r="G106" i="2"/>
  <c r="G105" i="2"/>
  <c r="G104" i="2"/>
  <c r="G103" i="2"/>
  <c r="G102" i="2"/>
  <c r="G101" i="2"/>
  <c r="G100" i="2"/>
  <c r="C100" i="2"/>
  <c r="G97" i="2"/>
  <c r="G96" i="2"/>
  <c r="G95" i="2"/>
  <c r="G94" i="2"/>
  <c r="G93" i="2"/>
  <c r="G92" i="2"/>
  <c r="G91" i="2"/>
  <c r="G90" i="2"/>
  <c r="G89" i="2"/>
  <c r="G88" i="2"/>
  <c r="C88" i="2"/>
  <c r="G85" i="2"/>
  <c r="G84" i="2"/>
  <c r="G83" i="2"/>
  <c r="G82" i="2"/>
  <c r="G81" i="2"/>
  <c r="G80" i="2"/>
  <c r="G79" i="2"/>
  <c r="G78" i="2"/>
  <c r="G77" i="2"/>
  <c r="G76" i="2"/>
  <c r="C76" i="2"/>
  <c r="G73" i="2"/>
  <c r="G72" i="2"/>
  <c r="G71" i="2"/>
  <c r="G70" i="2"/>
  <c r="G69" i="2"/>
  <c r="G68" i="2"/>
  <c r="G67" i="2"/>
  <c r="G66" i="2"/>
  <c r="G65" i="2"/>
  <c r="G64" i="2"/>
  <c r="C64" i="2"/>
  <c r="G61" i="2"/>
  <c r="G60" i="2"/>
  <c r="G59" i="2"/>
  <c r="G58" i="2"/>
  <c r="G57" i="2"/>
  <c r="G56" i="2"/>
  <c r="G55" i="2"/>
  <c r="G54" i="2"/>
  <c r="G53" i="2"/>
  <c r="G52" i="2"/>
  <c r="C52" i="2"/>
  <c r="G49" i="2"/>
  <c r="G48" i="2"/>
  <c r="G47" i="2"/>
  <c r="G46" i="2"/>
  <c r="G45" i="2"/>
  <c r="G44" i="2"/>
  <c r="G43" i="2"/>
  <c r="G42" i="2"/>
  <c r="G41" i="2"/>
  <c r="G40" i="2"/>
  <c r="C40" i="2"/>
  <c r="G37" i="2"/>
  <c r="G36" i="2"/>
  <c r="G35" i="2"/>
  <c r="G34" i="2"/>
  <c r="G33" i="2"/>
  <c r="G32" i="2"/>
  <c r="G31" i="2"/>
  <c r="G30" i="2"/>
  <c r="G29" i="2"/>
  <c r="G28" i="2"/>
  <c r="C28" i="2"/>
  <c r="G25" i="2"/>
  <c r="G24" i="2"/>
  <c r="G23" i="2"/>
  <c r="G22" i="2"/>
  <c r="G21" i="2"/>
  <c r="G20" i="2"/>
  <c r="G19" i="2"/>
  <c r="G18" i="2"/>
  <c r="G17" i="2"/>
  <c r="G16" i="2"/>
  <c r="B1" i="7"/>
  <c r="O422" i="5"/>
  <c r="O416" i="5"/>
  <c r="O417" i="5"/>
  <c r="O421" i="5"/>
  <c r="O420" i="5"/>
  <c r="O415" i="5"/>
  <c r="O419" i="5"/>
  <c r="P406" i="5"/>
  <c r="O418" i="5"/>
  <c r="O409" i="5"/>
  <c r="O413" i="5"/>
  <c r="O411" i="5"/>
  <c r="O410" i="5"/>
  <c r="O406" i="5"/>
  <c r="O408" i="5"/>
  <c r="O412" i="5"/>
  <c r="O414" i="5"/>
  <c r="O407" i="5"/>
  <c r="P288" i="5"/>
  <c r="P287" i="5"/>
  <c r="O249" i="5"/>
  <c r="O247" i="5"/>
  <c r="P192" i="5"/>
  <c r="P176" i="5"/>
  <c r="O196" i="5"/>
  <c r="P127" i="5"/>
  <c r="O146" i="5"/>
  <c r="O99" i="5"/>
  <c r="P227" i="5"/>
  <c r="P219" i="5"/>
  <c r="P132" i="5"/>
  <c r="P188" i="5"/>
  <c r="P119" i="5"/>
  <c r="O298" i="5"/>
  <c r="P261" i="5"/>
  <c r="P220" i="5"/>
  <c r="P232" i="5"/>
  <c r="P177" i="5"/>
  <c r="P191" i="5"/>
  <c r="P112" i="5"/>
  <c r="O148" i="5"/>
  <c r="P111" i="5"/>
  <c r="P95" i="5"/>
  <c r="P88" i="5"/>
  <c r="P62" i="5"/>
  <c r="P212" i="5"/>
  <c r="P183" i="5"/>
  <c r="P133" i="5"/>
  <c r="P126" i="5"/>
  <c r="P270" i="5"/>
  <c r="P233" i="5"/>
  <c r="P138" i="5"/>
  <c r="P70" i="5"/>
  <c r="P169" i="5"/>
  <c r="P277" i="5"/>
  <c r="O295" i="5"/>
  <c r="P242" i="5"/>
  <c r="P241" i="5"/>
  <c r="P162" i="5"/>
  <c r="P161" i="5"/>
  <c r="P120" i="5"/>
  <c r="P141" i="5"/>
  <c r="P137" i="5"/>
  <c r="O98" i="5"/>
  <c r="O297" i="5"/>
  <c r="O245" i="5"/>
  <c r="O195" i="5"/>
  <c r="P77" i="5"/>
  <c r="P282" i="5"/>
  <c r="P187" i="5"/>
  <c r="P211" i="5"/>
  <c r="P142" i="5"/>
  <c r="P262" i="5"/>
  <c r="P292" i="5"/>
  <c r="P291" i="5"/>
  <c r="P245" i="5"/>
  <c r="P237" i="5"/>
  <c r="P170" i="5"/>
  <c r="P182" i="5"/>
  <c r="O149" i="5"/>
  <c r="O145" i="5"/>
  <c r="O299" i="5"/>
  <c r="O296" i="5"/>
  <c r="P195" i="5"/>
  <c r="P92" i="5"/>
  <c r="P283" i="5"/>
  <c r="P269" i="5"/>
  <c r="O248" i="5"/>
  <c r="P226" i="5"/>
  <c r="O246" i="5"/>
  <c r="O199" i="5"/>
  <c r="O197" i="5"/>
  <c r="P145" i="5"/>
  <c r="O147" i="5"/>
  <c r="P83" i="5"/>
  <c r="P295" i="5"/>
  <c r="P276" i="5"/>
  <c r="P238" i="5"/>
  <c r="O198" i="5"/>
  <c r="D356" i="5" l="1"/>
  <c r="H356" i="5"/>
  <c r="U357" i="5"/>
  <c r="C357" i="5" s="1"/>
  <c r="J357" i="5" s="1"/>
  <c r="N306" i="5"/>
  <c r="N307" i="5" s="1"/>
  <c r="N308" i="5" s="1"/>
  <c r="N309" i="5" s="1"/>
  <c r="N310" i="5" s="1"/>
  <c r="N311" i="5" s="1"/>
  <c r="N312" i="5" s="1"/>
  <c r="N313" i="5" s="1"/>
  <c r="N314" i="5" s="1"/>
  <c r="N315" i="5" s="1"/>
  <c r="N316" i="5" s="1"/>
  <c r="N317" i="5" s="1"/>
  <c r="N318" i="5" s="1"/>
  <c r="N319" i="5" s="1"/>
  <c r="N320" i="5" s="1"/>
  <c r="N321" i="5" s="1"/>
  <c r="N322" i="5" s="1"/>
  <c r="N323" i="5" s="1"/>
  <c r="N324" i="5" s="1"/>
  <c r="N325" i="5" s="1"/>
  <c r="N326" i="5" s="1"/>
  <c r="N327" i="5" s="1"/>
  <c r="N328" i="5" s="1"/>
  <c r="N329" i="5" s="1"/>
  <c r="N330" i="5" s="1"/>
  <c r="N331" i="5" s="1"/>
  <c r="N332" i="5" s="1"/>
  <c r="N333" i="5" s="1"/>
  <c r="N334" i="5" s="1"/>
  <c r="N335" i="5" s="1"/>
  <c r="N336" i="5" s="1"/>
  <c r="N337" i="5" s="1"/>
  <c r="N338" i="5" s="1"/>
  <c r="N339" i="5" s="1"/>
  <c r="N340" i="5" s="1"/>
  <c r="N341" i="5" s="1"/>
  <c r="N342" i="5" s="1"/>
  <c r="N343" i="5" s="1"/>
  <c r="N344" i="5" s="1"/>
  <c r="N345" i="5" s="1"/>
  <c r="N346" i="5" s="1"/>
  <c r="N347" i="5" s="1"/>
  <c r="N348" i="5" s="1"/>
  <c r="N349" i="5" s="1"/>
  <c r="N350" i="5" s="1"/>
  <c r="N406" i="5"/>
  <c r="N407" i="5" s="1"/>
  <c r="N408" i="5" s="1"/>
  <c r="N409" i="5" s="1"/>
  <c r="N410" i="5" s="1"/>
  <c r="N411" i="5" s="1"/>
  <c r="N412" i="5" s="1"/>
  <c r="N413" i="5" s="1"/>
  <c r="N414" i="5" s="1"/>
  <c r="N415" i="5" s="1"/>
  <c r="N416" i="5" s="1"/>
  <c r="N417" i="5" s="1"/>
  <c r="N418" i="5" s="1"/>
  <c r="N419" i="5" s="1"/>
  <c r="N420" i="5" s="1"/>
  <c r="N421" i="5" s="1"/>
  <c r="N422" i="5" s="1"/>
  <c r="N423" i="5" s="1"/>
  <c r="N424" i="5" s="1"/>
  <c r="N425" i="5" s="1"/>
  <c r="N426" i="5" s="1"/>
  <c r="N427" i="5" s="1"/>
  <c r="N428" i="5" s="1"/>
  <c r="N429" i="5" s="1"/>
  <c r="N430" i="5" s="1"/>
  <c r="N431" i="5" s="1"/>
  <c r="N432" i="5" s="1"/>
  <c r="N433" i="5" s="1"/>
  <c r="N434" i="5" s="1"/>
  <c r="N435" i="5" s="1"/>
  <c r="N436" i="5" s="1"/>
  <c r="N437" i="5" s="1"/>
  <c r="N438" i="5" s="1"/>
  <c r="N439" i="5" s="1"/>
  <c r="N440" i="5" s="1"/>
  <c r="N441" i="5" s="1"/>
  <c r="N442" i="5" s="1"/>
  <c r="N443" i="5" s="1"/>
  <c r="N444" i="5" s="1"/>
  <c r="N445" i="5" s="1"/>
  <c r="N446" i="5" s="1"/>
  <c r="N447" i="5" s="1"/>
  <c r="N448" i="5" s="1"/>
  <c r="N449" i="5" s="1"/>
  <c r="N450" i="5" s="1"/>
  <c r="N356" i="5"/>
  <c r="N357" i="5" s="1"/>
  <c r="N358" i="5" s="1"/>
  <c r="N359" i="5" s="1"/>
  <c r="N360" i="5" s="1"/>
  <c r="N361" i="5" s="1"/>
  <c r="N362" i="5" s="1"/>
  <c r="N363" i="5" s="1"/>
  <c r="N364" i="5" s="1"/>
  <c r="N365" i="5" s="1"/>
  <c r="N366" i="5" s="1"/>
  <c r="N367" i="5" s="1"/>
  <c r="N368" i="5" s="1"/>
  <c r="N369" i="5" s="1"/>
  <c r="N370" i="5" s="1"/>
  <c r="N371" i="5" s="1"/>
  <c r="N372" i="5" s="1"/>
  <c r="N373" i="5" s="1"/>
  <c r="N374" i="5" s="1"/>
  <c r="N375" i="5" s="1"/>
  <c r="N376" i="5" s="1"/>
  <c r="N377" i="5" s="1"/>
  <c r="N378" i="5" s="1"/>
  <c r="N379" i="5" s="1"/>
  <c r="N380" i="5" s="1"/>
  <c r="N381" i="5" s="1"/>
  <c r="N382" i="5" s="1"/>
  <c r="N383" i="5" s="1"/>
  <c r="N384" i="5" s="1"/>
  <c r="N385" i="5" s="1"/>
  <c r="N386" i="5" s="1"/>
  <c r="N387" i="5" s="1"/>
  <c r="N388" i="5" s="1"/>
  <c r="N389" i="5" s="1"/>
  <c r="N390" i="5" s="1"/>
  <c r="N391" i="5" s="1"/>
  <c r="N392" i="5" s="1"/>
  <c r="N393" i="5" s="1"/>
  <c r="N394" i="5" s="1"/>
  <c r="N395" i="5" s="1"/>
  <c r="N396" i="5" s="1"/>
  <c r="N397" i="5" s="1"/>
  <c r="N398" i="5" s="1"/>
  <c r="N399" i="5" s="1"/>
  <c r="N400" i="5" s="1"/>
  <c r="AU149" i="7"/>
  <c r="AU150" i="7" s="1"/>
  <c r="AV170" i="7"/>
  <c r="AV192" i="7"/>
  <c r="AU172" i="7"/>
  <c r="AU173" i="7" s="1"/>
  <c r="AU195" i="7"/>
  <c r="AU196" i="7" s="1"/>
  <c r="AV148" i="7"/>
  <c r="AU105" i="7"/>
  <c r="AU106" i="7" s="1"/>
  <c r="AV100" i="7"/>
  <c r="AV124" i="7"/>
  <c r="AU128" i="7"/>
  <c r="AU129" i="7" s="1"/>
  <c r="AU80" i="7"/>
  <c r="AU81" i="7" s="1"/>
  <c r="AV55" i="7"/>
  <c r="AV78" i="7"/>
  <c r="AU57" i="7"/>
  <c r="AU58" i="7" s="1"/>
  <c r="U408" i="5"/>
  <c r="U258" i="5"/>
  <c r="U308" i="5"/>
  <c r="U208" i="5"/>
  <c r="U108" i="5"/>
  <c r="U158" i="5"/>
  <c r="AU38" i="7"/>
  <c r="AU39" i="7" s="1"/>
  <c r="AV31" i="7"/>
  <c r="U58" i="5"/>
  <c r="U7" i="5"/>
  <c r="B1" i="5"/>
  <c r="B1" i="2"/>
  <c r="B1" i="4"/>
  <c r="B1" i="1"/>
  <c r="C407" i="5"/>
  <c r="H407" i="5"/>
  <c r="D407" i="5"/>
  <c r="C406" i="5"/>
  <c r="D406" i="5"/>
  <c r="H406" i="5"/>
  <c r="O294" i="5"/>
  <c r="P123" i="5"/>
  <c r="O79" i="5"/>
  <c r="O78" i="5"/>
  <c r="O170" i="5"/>
  <c r="O141" i="5"/>
  <c r="P206" i="5"/>
  <c r="P80" i="5"/>
  <c r="O59" i="5"/>
  <c r="P217" i="5"/>
  <c r="O283" i="5"/>
  <c r="P106" i="5"/>
  <c r="O123" i="5"/>
  <c r="P256" i="5"/>
  <c r="O282" i="5"/>
  <c r="C119" i="7"/>
  <c r="O231" i="5"/>
  <c r="O232" i="5"/>
  <c r="P168" i="5"/>
  <c r="O262" i="5"/>
  <c r="O126" i="5"/>
  <c r="P130" i="5"/>
  <c r="O238" i="5"/>
  <c r="O177" i="5"/>
  <c r="O288" i="5"/>
  <c r="O207" i="5"/>
  <c r="O106" i="5"/>
  <c r="O137" i="5"/>
  <c r="O92" i="5"/>
  <c r="P280" i="5"/>
  <c r="C53" i="2"/>
  <c r="O279" i="5"/>
  <c r="O230" i="5"/>
  <c r="O270" i="5"/>
  <c r="O130" i="5"/>
  <c r="O80" i="5"/>
  <c r="C98" i="7"/>
  <c r="P181" i="5"/>
  <c r="G97" i="7"/>
  <c r="AG99" i="7"/>
  <c r="P260" i="5"/>
  <c r="P61" i="5"/>
  <c r="O124" i="5"/>
  <c r="O68" i="5"/>
  <c r="C41" i="2"/>
  <c r="P74" i="7"/>
  <c r="O109" i="5"/>
  <c r="O215" i="5"/>
  <c r="O241" i="5"/>
  <c r="O107" i="5"/>
  <c r="Y74" i="7"/>
  <c r="O120" i="5"/>
  <c r="O168" i="5"/>
  <c r="P281" i="5"/>
  <c r="O156" i="5"/>
  <c r="P108" i="5"/>
  <c r="P275" i="5"/>
  <c r="B73" i="7"/>
  <c r="O226" i="5"/>
  <c r="P109" i="5"/>
  <c r="O217" i="5"/>
  <c r="O220" i="5"/>
  <c r="O164" i="5"/>
  <c r="P268" i="5"/>
  <c r="O140" i="5"/>
  <c r="O223" i="5"/>
  <c r="P273" i="5"/>
  <c r="O179" i="5"/>
  <c r="O184" i="5"/>
  <c r="C53" i="5"/>
  <c r="O273" i="5"/>
  <c r="O56" i="5"/>
  <c r="O242" i="5"/>
  <c r="C103" i="5"/>
  <c r="S97" i="7"/>
  <c r="O112" i="5"/>
  <c r="O271" i="5"/>
  <c r="P57" i="5"/>
  <c r="O176" i="5"/>
  <c r="AB74" i="7"/>
  <c r="O173" i="5"/>
  <c r="O206" i="5"/>
  <c r="O96" i="5"/>
  <c r="O227" i="5"/>
  <c r="O66" i="5"/>
  <c r="O159" i="5"/>
  <c r="P76" i="5"/>
  <c r="C77" i="2"/>
  <c r="P223" i="5"/>
  <c r="P118" i="5"/>
  <c r="F147" i="7"/>
  <c r="O117" i="5"/>
  <c r="C203" i="5"/>
  <c r="O291" i="5"/>
  <c r="O171" i="5"/>
  <c r="Z145" i="7"/>
  <c r="P218" i="5"/>
  <c r="O122" i="5"/>
  <c r="O110" i="5"/>
  <c r="C403" i="5"/>
  <c r="O222" i="5"/>
  <c r="O259" i="5"/>
  <c r="O193" i="5"/>
  <c r="O82" i="5"/>
  <c r="O210" i="5"/>
  <c r="S74" i="7"/>
  <c r="K145" i="7"/>
  <c r="P156" i="5"/>
  <c r="C96" i="7"/>
  <c r="P143" i="7"/>
  <c r="P160" i="5"/>
  <c r="O281" i="5"/>
  <c r="O187" i="5"/>
  <c r="O285" i="5"/>
  <c r="C142" i="7"/>
  <c r="P173" i="5"/>
  <c r="O73" i="5"/>
  <c r="P210" i="5"/>
  <c r="O67" i="5"/>
  <c r="O175" i="5"/>
  <c r="O93" i="5"/>
  <c r="C29" i="2"/>
  <c r="P266" i="5"/>
  <c r="AE97" i="7"/>
  <c r="AG53" i="7"/>
  <c r="C153" i="5"/>
  <c r="AC145" i="7"/>
  <c r="AA145" i="7"/>
  <c r="O260" i="5"/>
  <c r="P225" i="5"/>
  <c r="V147" i="7"/>
  <c r="Y97" i="7"/>
  <c r="AC53" i="7"/>
  <c r="S51" i="7"/>
  <c r="O267" i="5"/>
  <c r="O136" i="5"/>
  <c r="O189" i="5"/>
  <c r="P166" i="5"/>
  <c r="O165" i="5"/>
  <c r="C303" i="5"/>
  <c r="C146" i="7"/>
  <c r="G143" i="7"/>
  <c r="O69" i="5"/>
  <c r="B142" i="7"/>
  <c r="O269" i="5"/>
  <c r="O133" i="5"/>
  <c r="O158" i="5"/>
  <c r="O76" i="5"/>
  <c r="P286" i="5"/>
  <c r="O115" i="5"/>
  <c r="C3" i="5"/>
  <c r="C89" i="2"/>
  <c r="P231" i="5"/>
  <c r="P75" i="5"/>
  <c r="O284" i="5"/>
  <c r="O211" i="5"/>
  <c r="O172" i="5"/>
  <c r="P97" i="7"/>
  <c r="O95" i="5"/>
  <c r="G74" i="7"/>
  <c r="O114" i="5"/>
  <c r="O94" i="5"/>
  <c r="O209" i="5"/>
  <c r="O166" i="5"/>
  <c r="P74" i="5"/>
  <c r="O63" i="5"/>
  <c r="O118" i="5"/>
  <c r="O225" i="5"/>
  <c r="C253" i="5"/>
  <c r="O129" i="5"/>
  <c r="O274" i="5"/>
  <c r="O135" i="5"/>
  <c r="J145" i="7"/>
  <c r="O237" i="5"/>
  <c r="AC147" i="7"/>
  <c r="O85" i="5"/>
  <c r="O181" i="5"/>
  <c r="O280" i="5"/>
  <c r="P60" i="5"/>
  <c r="C188" i="7"/>
  <c r="AE143" i="7"/>
  <c r="S166" i="7"/>
  <c r="O160" i="5"/>
  <c r="O134" i="5"/>
  <c r="O70" i="5"/>
  <c r="O71" i="5"/>
  <c r="O77" i="5"/>
  <c r="O87" i="5"/>
  <c r="O272" i="5"/>
  <c r="P174" i="5"/>
  <c r="P257" i="5"/>
  <c r="O256" i="5"/>
  <c r="O233" i="5"/>
  <c r="P131" i="5"/>
  <c r="O178" i="5"/>
  <c r="C73" i="7"/>
  <c r="O169" i="5"/>
  <c r="O81" i="5"/>
  <c r="AE168" i="7"/>
  <c r="P91" i="5"/>
  <c r="P67" i="5"/>
  <c r="M97" i="7"/>
  <c r="AE76" i="7"/>
  <c r="O127" i="5"/>
  <c r="O183" i="5"/>
  <c r="AC168" i="7"/>
  <c r="O57" i="5"/>
  <c r="P107" i="5"/>
  <c r="O218" i="5"/>
  <c r="O138" i="5"/>
  <c r="AG145" i="7"/>
  <c r="D166" i="7"/>
  <c r="V97" i="7"/>
  <c r="AD53" i="7"/>
  <c r="C52" i="7"/>
  <c r="C165" i="7"/>
  <c r="P125" i="5"/>
  <c r="Y166" i="7"/>
  <c r="O239" i="5"/>
  <c r="O264" i="5"/>
  <c r="P81" i="5"/>
  <c r="P180" i="5"/>
  <c r="O275" i="5"/>
  <c r="O257" i="5"/>
  <c r="AF76" i="7"/>
  <c r="AB143" i="7"/>
  <c r="O191" i="5"/>
  <c r="C148" i="7"/>
  <c r="O278" i="5"/>
  <c r="P158" i="5"/>
  <c r="P230" i="5"/>
  <c r="O65" i="5"/>
  <c r="P87" i="5"/>
  <c r="O86" i="5"/>
  <c r="O125" i="5"/>
  <c r="O240" i="5"/>
  <c r="O216" i="5"/>
  <c r="P59" i="5"/>
  <c r="O62" i="5"/>
  <c r="O116" i="5"/>
  <c r="O214" i="5"/>
  <c r="O258" i="5"/>
  <c r="C353" i="5"/>
  <c r="P224" i="5"/>
  <c r="P258" i="5"/>
  <c r="O61" i="5"/>
  <c r="P259" i="5"/>
  <c r="O221" i="5"/>
  <c r="P159" i="5"/>
  <c r="M143" i="7"/>
  <c r="O268" i="5"/>
  <c r="O229" i="5"/>
  <c r="O228" i="5"/>
  <c r="O182" i="5"/>
  <c r="AE147" i="7"/>
  <c r="P68" i="5"/>
  <c r="O243" i="5"/>
  <c r="P117" i="5"/>
  <c r="P215" i="5"/>
  <c r="C77" i="7"/>
  <c r="O108" i="5"/>
  <c r="O185" i="5"/>
  <c r="P124" i="5"/>
  <c r="P175" i="5"/>
  <c r="O219" i="5"/>
  <c r="O263" i="5"/>
  <c r="P51" i="7"/>
  <c r="Y147" i="7"/>
  <c r="B165" i="7"/>
  <c r="AE99" i="7"/>
  <c r="D51" i="7"/>
  <c r="M51" i="7"/>
  <c r="AF168" i="7"/>
  <c r="O180" i="5"/>
  <c r="C17" i="2"/>
  <c r="O121" i="5"/>
  <c r="P267" i="5"/>
  <c r="O111" i="5"/>
  <c r="O139" i="5"/>
  <c r="AC30" i="7"/>
  <c r="P209" i="5"/>
  <c r="O60" i="5"/>
  <c r="G51" i="7"/>
  <c r="AE166" i="7"/>
  <c r="I145" i="7"/>
  <c r="J28" i="7"/>
  <c r="B50" i="7"/>
  <c r="O287" i="5"/>
  <c r="P69" i="5"/>
  <c r="P58" i="5"/>
  <c r="AE145" i="7"/>
  <c r="O88" i="5"/>
  <c r="AD99" i="7"/>
  <c r="C50" i="7"/>
  <c r="P56" i="5"/>
  <c r="O277" i="5"/>
  <c r="J166" i="7"/>
  <c r="P82" i="5"/>
  <c r="O276" i="5"/>
  <c r="O261" i="5"/>
  <c r="Y168" i="7"/>
  <c r="J51" i="7"/>
  <c r="O236" i="5"/>
  <c r="O157" i="5"/>
  <c r="P115" i="5"/>
  <c r="O244" i="5"/>
  <c r="V74" i="7"/>
  <c r="O186" i="5"/>
  <c r="O91" i="5"/>
  <c r="O293" i="5"/>
  <c r="P274" i="5"/>
  <c r="O119" i="5"/>
  <c r="H145" i="7"/>
  <c r="C5" i="2"/>
  <c r="O74" i="5"/>
  <c r="O212" i="5"/>
  <c r="O132" i="5"/>
  <c r="D147" i="7"/>
  <c r="V143" i="7"/>
  <c r="O167" i="5"/>
  <c r="O292" i="5"/>
  <c r="X145" i="7"/>
  <c r="P116" i="5"/>
  <c r="P207" i="5"/>
  <c r="O64" i="5"/>
  <c r="P136" i="5"/>
  <c r="O90" i="5"/>
  <c r="O192" i="5"/>
  <c r="AG147" i="7"/>
  <c r="O290" i="5"/>
  <c r="G145" i="7"/>
  <c r="AD168" i="7"/>
  <c r="E147" i="7"/>
  <c r="O224" i="5"/>
  <c r="AG168" i="7"/>
  <c r="O131" i="5"/>
  <c r="O142" i="5"/>
  <c r="M166" i="7"/>
  <c r="AB99" i="7"/>
  <c r="P110" i="5"/>
  <c r="J97" i="7"/>
  <c r="O234" i="5"/>
  <c r="O162" i="5"/>
  <c r="O194" i="5"/>
  <c r="O128" i="5"/>
  <c r="G166" i="7"/>
  <c r="P208" i="5"/>
  <c r="Y145" i="7"/>
  <c r="AF53" i="7"/>
  <c r="G28" i="7"/>
  <c r="J143" i="7"/>
  <c r="AB168" i="7"/>
  <c r="Y28" i="7"/>
  <c r="AG30" i="7"/>
  <c r="B96" i="7"/>
  <c r="V51" i="7"/>
  <c r="AE51" i="7"/>
  <c r="P216" i="5"/>
  <c r="O213" i="5"/>
  <c r="O174" i="5"/>
  <c r="O72" i="5"/>
  <c r="AG76" i="7"/>
  <c r="O190" i="5"/>
  <c r="O289" i="5"/>
  <c r="P65" i="5"/>
  <c r="P236" i="5"/>
  <c r="O286" i="5"/>
  <c r="J74" i="7"/>
  <c r="O208" i="5"/>
  <c r="O83" i="5"/>
  <c r="O188" i="5"/>
  <c r="C101" i="2"/>
  <c r="X147" i="7"/>
  <c r="AB145" i="7"/>
  <c r="AB191" i="7"/>
  <c r="Y189" i="7"/>
  <c r="AB147" i="7"/>
  <c r="P157" i="5"/>
  <c r="O161" i="5"/>
  <c r="O163" i="5"/>
  <c r="C167" i="7"/>
  <c r="O75" i="5"/>
  <c r="O266" i="5"/>
  <c r="O97" i="5"/>
  <c r="C192" i="7"/>
  <c r="O144" i="5"/>
  <c r="P73" i="5"/>
  <c r="O143" i="5"/>
  <c r="O235" i="5"/>
  <c r="O58" i="5"/>
  <c r="D97" i="7"/>
  <c r="O84" i="5"/>
  <c r="Y191" i="7"/>
  <c r="P265" i="5"/>
  <c r="AB97" i="7"/>
  <c r="AC76" i="7"/>
  <c r="C190" i="7"/>
  <c r="AA168" i="7"/>
  <c r="AE28" i="7"/>
  <c r="AF99" i="7"/>
  <c r="C54" i="7"/>
  <c r="O89" i="5"/>
  <c r="C100" i="7"/>
  <c r="W147" i="7"/>
  <c r="P66" i="5"/>
  <c r="P165" i="5"/>
  <c r="AB166" i="7"/>
  <c r="B27" i="7"/>
  <c r="AE53" i="7"/>
  <c r="P86" i="5"/>
  <c r="C65" i="2"/>
  <c r="O113" i="5"/>
  <c r="P186" i="5"/>
  <c r="P167" i="5"/>
  <c r="AB76" i="7"/>
  <c r="O265" i="5"/>
  <c r="AF145" i="7"/>
  <c r="AC99" i="7"/>
  <c r="AD76" i="7"/>
  <c r="M74" i="7"/>
  <c r="C75" i="7"/>
  <c r="D74" i="7"/>
  <c r="AE74" i="7"/>
  <c r="AA147" i="7"/>
  <c r="AF147" i="7"/>
  <c r="W145" i="7"/>
  <c r="V145" i="7"/>
  <c r="Y143" i="7"/>
  <c r="L145" i="7"/>
  <c r="C144" i="7"/>
  <c r="D143" i="7"/>
  <c r="Z147" i="7"/>
  <c r="AD147" i="7"/>
  <c r="AD145" i="7"/>
  <c r="S143" i="7"/>
  <c r="AB53" i="7"/>
  <c r="Y51" i="7"/>
  <c r="AB51" i="7"/>
  <c r="P166" i="7"/>
  <c r="C169" i="7"/>
  <c r="Z168" i="7"/>
  <c r="V166" i="7"/>
  <c r="C31" i="7"/>
  <c r="AB30" i="7"/>
  <c r="S28" i="7"/>
  <c r="V28" i="7"/>
  <c r="D28" i="7"/>
  <c r="AD30" i="7"/>
  <c r="P28" i="7"/>
  <c r="AF30" i="7"/>
  <c r="C29" i="7"/>
  <c r="M28" i="7"/>
  <c r="AB28" i="7"/>
  <c r="AE30" i="7"/>
  <c r="B188" i="7"/>
  <c r="H191" i="7"/>
  <c r="AF191" i="7"/>
  <c r="AA191" i="7"/>
  <c r="J189" i="7"/>
  <c r="X191" i="7"/>
  <c r="AE189" i="7"/>
  <c r="V189" i="7"/>
  <c r="M189" i="7"/>
  <c r="AE191" i="7"/>
  <c r="D189" i="7"/>
  <c r="AC191" i="7"/>
  <c r="S189" i="7"/>
  <c r="W191" i="7"/>
  <c r="AB189" i="7"/>
  <c r="V191" i="7"/>
  <c r="G189" i="7"/>
  <c r="G191" i="7"/>
  <c r="Z191" i="7"/>
  <c r="I191" i="7"/>
  <c r="AG191" i="7"/>
  <c r="AD191" i="7"/>
  <c r="P189" i="7"/>
  <c r="Y120" i="7"/>
  <c r="V120" i="7"/>
  <c r="P120" i="7"/>
  <c r="S120" i="7"/>
  <c r="J120" i="7"/>
  <c r="AB120" i="7"/>
  <c r="AD122" i="7"/>
  <c r="AE122" i="7"/>
  <c r="M120" i="7"/>
  <c r="AB122" i="7"/>
  <c r="B119" i="7"/>
  <c r="D120" i="7"/>
  <c r="C121" i="7"/>
  <c r="AC122" i="7"/>
  <c r="G120" i="7"/>
  <c r="C123" i="7"/>
  <c r="AG122" i="7"/>
  <c r="AF122" i="7"/>
  <c r="AE120" i="7"/>
  <c r="C189" i="7" l="1"/>
  <c r="C166" i="7"/>
  <c r="C143" i="7"/>
  <c r="AB144" i="7"/>
  <c r="G144" i="7"/>
  <c r="Y144" i="7"/>
  <c r="V144" i="7"/>
  <c r="AE167" i="7"/>
  <c r="AB167" i="7"/>
  <c r="Y167" i="7"/>
  <c r="AB121" i="7"/>
  <c r="AE121" i="7"/>
  <c r="AB52" i="7"/>
  <c r="AE144" i="7"/>
  <c r="N256" i="5"/>
  <c r="N257" i="5" s="1"/>
  <c r="AB75" i="7"/>
  <c r="AE52" i="7"/>
  <c r="AE75" i="7"/>
  <c r="N206" i="5"/>
  <c r="N207" i="5" s="1"/>
  <c r="N208" i="5" s="1"/>
  <c r="N209" i="5" s="1"/>
  <c r="N210" i="5" s="1"/>
  <c r="N211" i="5" s="1"/>
  <c r="N212" i="5" s="1"/>
  <c r="N213" i="5" s="1"/>
  <c r="N214" i="5" s="1"/>
  <c r="N215" i="5" s="1"/>
  <c r="N216" i="5" s="1"/>
  <c r="N217" i="5" s="1"/>
  <c r="N218" i="5" s="1"/>
  <c r="N219" i="5" s="1"/>
  <c r="N220" i="5" s="1"/>
  <c r="N221" i="5" s="1"/>
  <c r="N222" i="5" s="1"/>
  <c r="N223" i="5" s="1"/>
  <c r="N224" i="5" s="1"/>
  <c r="N225" i="5" s="1"/>
  <c r="N226" i="5" s="1"/>
  <c r="N227" i="5" s="1"/>
  <c r="N228" i="5" s="1"/>
  <c r="N229" i="5" s="1"/>
  <c r="N230" i="5" s="1"/>
  <c r="N231" i="5" s="1"/>
  <c r="N232" i="5" s="1"/>
  <c r="N233" i="5" s="1"/>
  <c r="N234" i="5" s="1"/>
  <c r="N235" i="5" s="1"/>
  <c r="N236" i="5" s="1"/>
  <c r="N237" i="5" s="1"/>
  <c r="N238" i="5" s="1"/>
  <c r="N239" i="5" s="1"/>
  <c r="N240" i="5" s="1"/>
  <c r="N241" i="5" s="1"/>
  <c r="N242" i="5" s="1"/>
  <c r="N243" i="5" s="1"/>
  <c r="N244" i="5" s="1"/>
  <c r="N245" i="5" s="1"/>
  <c r="N246" i="5" s="1"/>
  <c r="N247" i="5" s="1"/>
  <c r="N248" i="5" s="1"/>
  <c r="N249" i="5" s="1"/>
  <c r="N250" i="5" s="1"/>
  <c r="N106" i="5"/>
  <c r="N107" i="5" s="1"/>
  <c r="N108" i="5" s="1"/>
  <c r="N109" i="5" s="1"/>
  <c r="N110" i="5" s="1"/>
  <c r="N111" i="5" s="1"/>
  <c r="N112" i="5" s="1"/>
  <c r="N113" i="5" s="1"/>
  <c r="N114" i="5" s="1"/>
  <c r="N115" i="5" s="1"/>
  <c r="N116" i="5" s="1"/>
  <c r="N117" i="5" s="1"/>
  <c r="N118" i="5" s="1"/>
  <c r="N119" i="5" s="1"/>
  <c r="N120" i="5" s="1"/>
  <c r="N121" i="5" s="1"/>
  <c r="N122" i="5" s="1"/>
  <c r="N123" i="5" s="1"/>
  <c r="N124" i="5" s="1"/>
  <c r="N125" i="5" s="1"/>
  <c r="N126" i="5" s="1"/>
  <c r="N127" i="5" s="1"/>
  <c r="N128" i="5" s="1"/>
  <c r="N129" i="5" s="1"/>
  <c r="N130" i="5" s="1"/>
  <c r="N131" i="5" s="1"/>
  <c r="N132" i="5" s="1"/>
  <c r="N133" i="5" s="1"/>
  <c r="N134" i="5" s="1"/>
  <c r="N135" i="5" s="1"/>
  <c r="N136" i="5" s="1"/>
  <c r="N137" i="5" s="1"/>
  <c r="N138" i="5" s="1"/>
  <c r="N139" i="5" s="1"/>
  <c r="N140" i="5" s="1"/>
  <c r="N141" i="5" s="1"/>
  <c r="N142" i="5" s="1"/>
  <c r="N143" i="5" s="1"/>
  <c r="N144" i="5" s="1"/>
  <c r="N145" i="5" s="1"/>
  <c r="N146" i="5" s="1"/>
  <c r="N147" i="5" s="1"/>
  <c r="N148" i="5" s="1"/>
  <c r="N149" i="5" s="1"/>
  <c r="N150" i="5" s="1"/>
  <c r="N56" i="5"/>
  <c r="N156" i="5"/>
  <c r="N157" i="5" s="1"/>
  <c r="J407" i="5"/>
  <c r="J406" i="5"/>
  <c r="D357" i="5"/>
  <c r="U358" i="5"/>
  <c r="H358" i="5" s="1"/>
  <c r="H357" i="5"/>
  <c r="J144" i="7"/>
  <c r="D146" i="7"/>
  <c r="G190" i="7"/>
  <c r="V146" i="7"/>
  <c r="AB146" i="7"/>
  <c r="V190" i="7"/>
  <c r="Y146" i="7"/>
  <c r="AE146" i="7"/>
  <c r="AE190" i="7"/>
  <c r="AB190" i="7"/>
  <c r="Y190" i="7"/>
  <c r="AV149" i="7"/>
  <c r="AV171" i="7"/>
  <c r="AU197" i="7"/>
  <c r="AU198" i="7" s="1"/>
  <c r="AU174" i="7"/>
  <c r="AU175" i="7" s="1"/>
  <c r="AV193" i="7"/>
  <c r="AU151" i="7"/>
  <c r="AU152" i="7" s="1"/>
  <c r="AB98" i="7"/>
  <c r="AE98" i="7"/>
  <c r="AU130" i="7"/>
  <c r="AU131" i="7" s="1"/>
  <c r="AV125" i="7"/>
  <c r="AV101" i="7"/>
  <c r="AU107" i="7"/>
  <c r="AU108" i="7" s="1"/>
  <c r="AV79" i="7"/>
  <c r="AU82" i="7"/>
  <c r="AU83" i="7" s="1"/>
  <c r="AV56" i="7"/>
  <c r="AU59" i="7"/>
  <c r="AU60" i="7" s="1"/>
  <c r="U409" i="5"/>
  <c r="U259" i="5"/>
  <c r="U309" i="5"/>
  <c r="U209" i="5"/>
  <c r="U109" i="5"/>
  <c r="U159" i="5"/>
  <c r="AE29" i="7"/>
  <c r="AB29" i="7"/>
  <c r="AV32" i="7"/>
  <c r="AU40" i="7"/>
  <c r="AU41" i="7" s="1"/>
  <c r="U59" i="5"/>
  <c r="U8" i="5"/>
  <c r="F6" i="5"/>
  <c r="G13" i="2"/>
  <c r="G12" i="2"/>
  <c r="G11" i="2"/>
  <c r="G10" i="2"/>
  <c r="G9" i="2"/>
  <c r="G8" i="2"/>
  <c r="G7" i="2"/>
  <c r="G6" i="2"/>
  <c r="G5" i="2"/>
  <c r="G4" i="2"/>
  <c r="H408" i="5"/>
  <c r="C408" i="5"/>
  <c r="D408" i="5"/>
  <c r="C79" i="7"/>
  <c r="P21" i="5"/>
  <c r="O49" i="5"/>
  <c r="D56" i="5"/>
  <c r="P24" i="5"/>
  <c r="D256" i="5"/>
  <c r="C125" i="7"/>
  <c r="O32" i="5"/>
  <c r="P46" i="5"/>
  <c r="AG124" i="7"/>
  <c r="O50" i="5"/>
  <c r="C56" i="7"/>
  <c r="P34" i="5"/>
  <c r="P12" i="5"/>
  <c r="C256" i="5"/>
  <c r="AD78" i="7"/>
  <c r="C171" i="7"/>
  <c r="P43" i="5"/>
  <c r="H156" i="5"/>
  <c r="P13" i="5"/>
  <c r="P38" i="5"/>
  <c r="H56" i="5"/>
  <c r="D156" i="5"/>
  <c r="O145" i="7"/>
  <c r="P42" i="5"/>
  <c r="C156" i="5"/>
  <c r="P48" i="5"/>
  <c r="P33" i="5"/>
  <c r="I76" i="7"/>
  <c r="P28" i="5"/>
  <c r="P45" i="5"/>
  <c r="C56" i="5"/>
  <c r="I122" i="7"/>
  <c r="E124" i="7"/>
  <c r="P39" i="5"/>
  <c r="H256" i="5"/>
  <c r="P20" i="5"/>
  <c r="P27" i="5"/>
  <c r="O48" i="5"/>
  <c r="G76" i="7"/>
  <c r="H76" i="7"/>
  <c r="G75" i="7" l="1"/>
  <c r="J156" i="5"/>
  <c r="J56" i="5"/>
  <c r="J256" i="5"/>
  <c r="N57" i="5"/>
  <c r="J408" i="5"/>
  <c r="C358" i="5"/>
  <c r="J358" i="5" s="1"/>
  <c r="U359" i="5"/>
  <c r="D358" i="5"/>
  <c r="M191" i="7"/>
  <c r="AC124" i="7"/>
  <c r="O20" i="5"/>
  <c r="O18" i="5"/>
  <c r="O25" i="5"/>
  <c r="O6" i="5"/>
  <c r="AE124" i="7"/>
  <c r="O21" i="5"/>
  <c r="O33" i="5"/>
  <c r="H122" i="7"/>
  <c r="O44" i="5"/>
  <c r="AB124" i="7"/>
  <c r="C57" i="5"/>
  <c r="M145" i="7"/>
  <c r="O34" i="5"/>
  <c r="P11" i="5"/>
  <c r="O10" i="5"/>
  <c r="D124" i="7"/>
  <c r="O30" i="5"/>
  <c r="O23" i="5"/>
  <c r="P25" i="5"/>
  <c r="G122" i="7"/>
  <c r="O42" i="5"/>
  <c r="AE55" i="7"/>
  <c r="AG170" i="7"/>
  <c r="P16" i="5"/>
  <c r="O46" i="5"/>
  <c r="N191" i="7"/>
  <c r="O29" i="5"/>
  <c r="C157" i="5"/>
  <c r="O8" i="5"/>
  <c r="D57" i="5"/>
  <c r="O16" i="5"/>
  <c r="O40" i="5"/>
  <c r="O43" i="5"/>
  <c r="AG55" i="7"/>
  <c r="AB170" i="7"/>
  <c r="Z170" i="7"/>
  <c r="H57" i="5"/>
  <c r="O47" i="5"/>
  <c r="D78" i="7"/>
  <c r="P9" i="5"/>
  <c r="P30" i="5"/>
  <c r="AB78" i="7"/>
  <c r="O7" i="5"/>
  <c r="AF170" i="7"/>
  <c r="P7" i="5"/>
  <c r="O31" i="5"/>
  <c r="O27" i="5"/>
  <c r="F124" i="7"/>
  <c r="AC78" i="7"/>
  <c r="P19" i="5"/>
  <c r="AG78" i="7"/>
  <c r="P8" i="5"/>
  <c r="O35" i="5"/>
  <c r="O15" i="5"/>
  <c r="AA170" i="7"/>
  <c r="AE78" i="7"/>
  <c r="Y170" i="7"/>
  <c r="O28" i="5"/>
  <c r="O41" i="5"/>
  <c r="J57" i="5" l="1"/>
  <c r="N58" i="5"/>
  <c r="J157" i="5"/>
  <c r="E78" i="7"/>
  <c r="AD55" i="7"/>
  <c r="O39" i="5"/>
  <c r="O17" i="5"/>
  <c r="P17" i="5"/>
  <c r="F78" i="7"/>
  <c r="O24" i="5"/>
  <c r="D257" i="5"/>
  <c r="O11" i="5"/>
  <c r="O12" i="5"/>
  <c r="P18" i="5"/>
  <c r="O191" i="7"/>
  <c r="P37" i="5"/>
  <c r="P15" i="5"/>
  <c r="O13" i="5"/>
  <c r="H157" i="5"/>
  <c r="O9" i="5"/>
  <c r="P26" i="5"/>
  <c r="P36" i="5"/>
  <c r="O45" i="5"/>
  <c r="L76" i="7"/>
  <c r="AF124" i="7"/>
  <c r="O19" i="5"/>
  <c r="AF55" i="7"/>
  <c r="C257" i="5"/>
  <c r="P41" i="5"/>
  <c r="AE170" i="7"/>
  <c r="P23" i="5"/>
  <c r="AD124" i="7"/>
  <c r="P6" i="5"/>
  <c r="O36" i="5"/>
  <c r="O26" i="5"/>
  <c r="O37" i="5"/>
  <c r="AC170" i="7"/>
  <c r="AF78" i="7"/>
  <c r="P31" i="5"/>
  <c r="J257" i="5" l="1"/>
  <c r="K76" i="7"/>
  <c r="H257" i="5"/>
  <c r="K122" i="7"/>
  <c r="J122" i="7"/>
  <c r="N145" i="7"/>
  <c r="AB55" i="7"/>
  <c r="J76" i="7"/>
  <c r="P32" i="5"/>
  <c r="D157" i="5"/>
  <c r="AC55" i="7"/>
  <c r="O14" i="5"/>
  <c r="AD170" i="7"/>
  <c r="P10" i="5"/>
  <c r="O38" i="5"/>
  <c r="L122" i="7"/>
  <c r="O22" i="5"/>
  <c r="G121" i="7" l="1"/>
  <c r="J75" i="7"/>
  <c r="J121" i="7"/>
  <c r="N158" i="5"/>
  <c r="N258" i="5"/>
  <c r="M144" i="7"/>
  <c r="M190" i="7"/>
  <c r="AB169" i="7"/>
  <c r="Y169" i="7"/>
  <c r="AE169" i="7"/>
  <c r="AU176" i="7"/>
  <c r="AU177" i="7" s="1"/>
  <c r="AU153" i="7"/>
  <c r="AU154" i="7" s="1"/>
  <c r="AV194" i="7"/>
  <c r="AU199" i="7"/>
  <c r="AU200" i="7" s="1"/>
  <c r="AV172" i="7"/>
  <c r="AV150" i="7"/>
  <c r="D123" i="7"/>
  <c r="AE123" i="7"/>
  <c r="AB123" i="7"/>
  <c r="AU109" i="7"/>
  <c r="AU110" i="7" s="1"/>
  <c r="AV102" i="7"/>
  <c r="AU132" i="7"/>
  <c r="AU133" i="7" s="1"/>
  <c r="AV126" i="7"/>
  <c r="D77" i="7"/>
  <c r="AE54" i="7"/>
  <c r="AB54" i="7"/>
  <c r="AB77" i="7"/>
  <c r="AE77" i="7"/>
  <c r="AU61" i="7"/>
  <c r="AU62" i="7" s="1"/>
  <c r="AV57" i="7"/>
  <c r="AU84" i="7"/>
  <c r="AU85" i="7" s="1"/>
  <c r="AV80" i="7"/>
  <c r="U410" i="5"/>
  <c r="U360" i="5"/>
  <c r="U310" i="5"/>
  <c r="U210" i="5"/>
  <c r="U260" i="5"/>
  <c r="U160" i="5"/>
  <c r="U110" i="5"/>
  <c r="AU42" i="7"/>
  <c r="AU43" i="7" s="1"/>
  <c r="AV33" i="7"/>
  <c r="N59" i="5"/>
  <c r="U60" i="5"/>
  <c r="U9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D359" i="5"/>
  <c r="H359" i="5"/>
  <c r="C359" i="5"/>
  <c r="J359" i="5" s="1"/>
  <c r="H409" i="5"/>
  <c r="D409" i="5"/>
  <c r="C409" i="5"/>
  <c r="C33" i="7"/>
  <c r="R191" i="7"/>
  <c r="AG32" i="7"/>
  <c r="AB32" i="7"/>
  <c r="AE149" i="7"/>
  <c r="V193" i="7"/>
  <c r="V149" i="7"/>
  <c r="AD149" i="7"/>
  <c r="AE32" i="7"/>
  <c r="AC32" i="7"/>
  <c r="E193" i="7"/>
  <c r="Y193" i="7"/>
  <c r="AF193" i="7"/>
  <c r="AF32" i="7"/>
  <c r="R145" i="7"/>
  <c r="AG101" i="7"/>
  <c r="X193" i="7"/>
  <c r="Q145" i="7"/>
  <c r="P145" i="7"/>
  <c r="AF101" i="7"/>
  <c r="D193" i="7"/>
  <c r="B4" i="7"/>
  <c r="AB101" i="7"/>
  <c r="F193" i="7"/>
  <c r="Z149" i="7"/>
  <c r="AA149" i="7"/>
  <c r="Y149" i="7"/>
  <c r="C102" i="7"/>
  <c r="Z193" i="7"/>
  <c r="Q191" i="7"/>
  <c r="W149" i="7"/>
  <c r="AE193" i="7"/>
  <c r="P191" i="7"/>
  <c r="C194" i="7"/>
  <c r="AB193" i="7"/>
  <c r="AG149" i="7"/>
  <c r="AD101" i="7"/>
  <c r="AC149" i="7"/>
  <c r="E149" i="7"/>
  <c r="D149" i="7"/>
  <c r="W193" i="7"/>
  <c r="X149" i="7"/>
  <c r="AE101" i="7"/>
  <c r="C150" i="7"/>
  <c r="AA193" i="7"/>
  <c r="AD193" i="7"/>
  <c r="AB149" i="7"/>
  <c r="AC193" i="7"/>
  <c r="AD32" i="7"/>
  <c r="AC101" i="7"/>
  <c r="F149" i="7"/>
  <c r="AG193" i="7"/>
  <c r="AF149" i="7"/>
  <c r="J409" i="5" l="1"/>
  <c r="N259" i="5"/>
  <c r="N159" i="5"/>
  <c r="P144" i="7"/>
  <c r="P190" i="7"/>
  <c r="V148" i="7"/>
  <c r="AE192" i="7"/>
  <c r="D192" i="7"/>
  <c r="Y148" i="7"/>
  <c r="AB192" i="7"/>
  <c r="Y192" i="7"/>
  <c r="D148" i="7"/>
  <c r="AB148" i="7"/>
  <c r="AE148" i="7"/>
  <c r="V192" i="7"/>
  <c r="AU155" i="7"/>
  <c r="AU156" i="7" s="1"/>
  <c r="AV173" i="7"/>
  <c r="AU178" i="7"/>
  <c r="AU179" i="7" s="1"/>
  <c r="AU201" i="7"/>
  <c r="AU202" i="7" s="1"/>
  <c r="AV195" i="7"/>
  <c r="AV151" i="7"/>
  <c r="AB100" i="7"/>
  <c r="AE100" i="7"/>
  <c r="AU134" i="7"/>
  <c r="AU135" i="7" s="1"/>
  <c r="AV103" i="7"/>
  <c r="AV127" i="7"/>
  <c r="AU111" i="7"/>
  <c r="AU112" i="7" s="1"/>
  <c r="AU86" i="7"/>
  <c r="AU87" i="7" s="1"/>
  <c r="AU63" i="7"/>
  <c r="AU64" i="7" s="1"/>
  <c r="AV81" i="7"/>
  <c r="AV58" i="7"/>
  <c r="U411" i="5"/>
  <c r="U361" i="5"/>
  <c r="U211" i="5"/>
  <c r="U311" i="5"/>
  <c r="U261" i="5"/>
  <c r="U111" i="5"/>
  <c r="U161" i="5"/>
  <c r="AE31" i="7"/>
  <c r="AB31" i="7"/>
  <c r="AV34" i="7"/>
  <c r="AU44" i="7"/>
  <c r="AU45" i="7" s="1"/>
  <c r="N60" i="5"/>
  <c r="U61" i="5"/>
  <c r="U10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D360" i="5"/>
  <c r="H360" i="5"/>
  <c r="C360" i="5"/>
  <c r="J360" i="5" s="1"/>
  <c r="C410" i="5"/>
  <c r="H410" i="5"/>
  <c r="D410" i="5"/>
  <c r="C173" i="7"/>
  <c r="AD172" i="7"/>
  <c r="AD57" i="7"/>
  <c r="AB126" i="7"/>
  <c r="F80" i="7"/>
  <c r="T145" i="7"/>
  <c r="C127" i="7"/>
  <c r="AG172" i="7"/>
  <c r="E126" i="7"/>
  <c r="AG80" i="7"/>
  <c r="AD126" i="7"/>
  <c r="AF172" i="7"/>
  <c r="AE57" i="7"/>
  <c r="AB80" i="7"/>
  <c r="C58" i="7"/>
  <c r="AC126" i="7"/>
  <c r="AG57" i="7"/>
  <c r="AC172" i="7"/>
  <c r="T191" i="7"/>
  <c r="AC80" i="7"/>
  <c r="F126" i="7"/>
  <c r="U145" i="7"/>
  <c r="C81" i="7"/>
  <c r="AA172" i="7"/>
  <c r="E80" i="7"/>
  <c r="AB172" i="7"/>
  <c r="AF57" i="7"/>
  <c r="AC57" i="7"/>
  <c r="Z172" i="7"/>
  <c r="AF80" i="7"/>
  <c r="S191" i="7"/>
  <c r="D80" i="7"/>
  <c r="AE172" i="7"/>
  <c r="AG126" i="7"/>
  <c r="AD80" i="7"/>
  <c r="AE126" i="7"/>
  <c r="Y172" i="7"/>
  <c r="U191" i="7"/>
  <c r="AB57" i="7"/>
  <c r="S145" i="7"/>
  <c r="AP144" i="7"/>
  <c r="AE80" i="7"/>
  <c r="AF126" i="7"/>
  <c r="D126" i="7"/>
  <c r="J410" i="5" l="1"/>
  <c r="N160" i="5"/>
  <c r="N260" i="5"/>
  <c r="S144" i="7"/>
  <c r="S190" i="7"/>
  <c r="AB171" i="7"/>
  <c r="Y171" i="7"/>
  <c r="AE171" i="7"/>
  <c r="AU203" i="7"/>
  <c r="AU204" i="7" s="1"/>
  <c r="AV196" i="7"/>
  <c r="AU180" i="7"/>
  <c r="AU181" i="7" s="1"/>
  <c r="AV174" i="7"/>
  <c r="AV152" i="7"/>
  <c r="AU157" i="7"/>
  <c r="AU158" i="7" s="1"/>
  <c r="AE125" i="7"/>
  <c r="AB125" i="7"/>
  <c r="D125" i="7"/>
  <c r="AV128" i="7"/>
  <c r="AV104" i="7"/>
  <c r="AU136" i="7"/>
  <c r="AU137" i="7" s="1"/>
  <c r="AU113" i="7"/>
  <c r="AU114" i="7" s="1"/>
  <c r="AB79" i="7"/>
  <c r="D79" i="7"/>
  <c r="AE56" i="7"/>
  <c r="AB56" i="7"/>
  <c r="AE79" i="7"/>
  <c r="AV59" i="7"/>
  <c r="AU88" i="7"/>
  <c r="AU89" i="7" s="1"/>
  <c r="AV82" i="7"/>
  <c r="AU65" i="7"/>
  <c r="AU66" i="7" s="1"/>
  <c r="U412" i="5"/>
  <c r="U212" i="5"/>
  <c r="U362" i="5"/>
  <c r="U262" i="5"/>
  <c r="U312" i="5"/>
  <c r="U112" i="5"/>
  <c r="U162" i="5"/>
  <c r="AU46" i="7"/>
  <c r="AU47" i="7" s="1"/>
  <c r="AV35" i="7"/>
  <c r="N61" i="5"/>
  <c r="U62" i="5"/>
  <c r="U11" i="5"/>
  <c r="AV5" i="7"/>
  <c r="AU5" i="7"/>
  <c r="AU6" i="7" s="1"/>
  <c r="AU7" i="7" s="1"/>
  <c r="AH3" i="7"/>
  <c r="S5" i="7"/>
  <c r="G5" i="7"/>
  <c r="V195" i="7"/>
  <c r="AE195" i="7"/>
  <c r="AE151" i="7"/>
  <c r="W151" i="7"/>
  <c r="AD103" i="7"/>
  <c r="W195" i="7"/>
  <c r="AQ144" i="7"/>
  <c r="D5" i="7"/>
  <c r="AD151" i="7"/>
  <c r="AG195" i="7"/>
  <c r="C196" i="7"/>
  <c r="AK144" i="7"/>
  <c r="AC103" i="7"/>
  <c r="M5" i="7"/>
  <c r="AB103" i="7"/>
  <c r="V5" i="7"/>
  <c r="C152" i="7"/>
  <c r="E151" i="7"/>
  <c r="AF151" i="7"/>
  <c r="AL144" i="7"/>
  <c r="AG151" i="7"/>
  <c r="AH144" i="7"/>
  <c r="AA151" i="7"/>
  <c r="X195" i="7"/>
  <c r="AE5" i="7"/>
  <c r="AD195" i="7"/>
  <c r="Y5" i="7"/>
  <c r="C35" i="7"/>
  <c r="AE103" i="7"/>
  <c r="Y195" i="7"/>
  <c r="AM144" i="7"/>
  <c r="AG103" i="7"/>
  <c r="AO144" i="7"/>
  <c r="AB195" i="7"/>
  <c r="AB34" i="7"/>
  <c r="AC195" i="7"/>
  <c r="AB151" i="7"/>
  <c r="F151" i="7"/>
  <c r="AG34" i="7"/>
  <c r="P5" i="7"/>
  <c r="AJ144" i="7"/>
  <c r="AF103" i="7"/>
  <c r="AC34" i="7"/>
  <c r="AF34" i="7"/>
  <c r="Z151" i="7"/>
  <c r="D151" i="7"/>
  <c r="AF195" i="7"/>
  <c r="AB5" i="7"/>
  <c r="Y151" i="7"/>
  <c r="AC151" i="7"/>
  <c r="C104" i="7"/>
  <c r="J5" i="7"/>
  <c r="AA195" i="7"/>
  <c r="Z195" i="7"/>
  <c r="V151" i="7"/>
  <c r="AI144" i="7"/>
  <c r="AD34" i="7"/>
  <c r="AE34" i="7"/>
  <c r="X151" i="7"/>
  <c r="N261" i="5" l="1"/>
  <c r="N161" i="5"/>
  <c r="AE194" i="7"/>
  <c r="Y150" i="7"/>
  <c r="AB150" i="7"/>
  <c r="AB194" i="7"/>
  <c r="Y194" i="7"/>
  <c r="D150" i="7"/>
  <c r="AE150" i="7"/>
  <c r="V194" i="7"/>
  <c r="V150" i="7"/>
  <c r="AV175" i="7"/>
  <c r="AU182" i="7"/>
  <c r="AU183" i="7" s="1"/>
  <c r="AV197" i="7"/>
  <c r="AV153" i="7"/>
  <c r="AU205" i="7"/>
  <c r="AU206" i="7" s="1"/>
  <c r="AU159" i="7"/>
  <c r="AU160" i="7" s="1"/>
  <c r="AB102" i="7"/>
  <c r="AE102" i="7"/>
  <c r="AU115" i="7"/>
  <c r="AU116" i="7" s="1"/>
  <c r="AV129" i="7"/>
  <c r="AU138" i="7"/>
  <c r="AU139" i="7" s="1"/>
  <c r="AV105" i="7"/>
  <c r="AU67" i="7"/>
  <c r="AU68" i="7" s="1"/>
  <c r="AU90" i="7"/>
  <c r="AU91" i="7" s="1"/>
  <c r="AV60" i="7"/>
  <c r="AV83" i="7"/>
  <c r="U413" i="5"/>
  <c r="U213" i="5"/>
  <c r="U263" i="5"/>
  <c r="U363" i="5"/>
  <c r="U313" i="5"/>
  <c r="U113" i="5"/>
  <c r="U163" i="5"/>
  <c r="AB33" i="7"/>
  <c r="AE33" i="7"/>
  <c r="AU48" i="7"/>
  <c r="AV36" i="7"/>
  <c r="AV6" i="7"/>
  <c r="N62" i="5"/>
  <c r="U63" i="5"/>
  <c r="U12" i="5"/>
  <c r="AU8" i="7"/>
  <c r="AU9" i="7" s="1"/>
  <c r="AE128" i="7"/>
  <c r="AC174" i="7"/>
  <c r="Y174" i="7"/>
  <c r="AF59" i="7"/>
  <c r="Z174" i="7"/>
  <c r="AG59" i="7"/>
  <c r="AD82" i="7"/>
  <c r="AE174" i="7"/>
  <c r="AF128" i="7"/>
  <c r="AF82" i="7"/>
  <c r="AC82" i="7"/>
  <c r="AD174" i="7"/>
  <c r="AC128" i="7"/>
  <c r="AB59" i="7"/>
  <c r="AB174" i="7"/>
  <c r="C83" i="7"/>
  <c r="AB82" i="7"/>
  <c r="C175" i="7"/>
  <c r="AF174" i="7"/>
  <c r="AT144" i="7"/>
  <c r="AC59" i="7"/>
  <c r="AG174" i="7"/>
  <c r="C6" i="7"/>
  <c r="AE59" i="7"/>
  <c r="AG128" i="7"/>
  <c r="C60" i="7"/>
  <c r="C129" i="7"/>
  <c r="AD128" i="7"/>
  <c r="AG82" i="7"/>
  <c r="AD59" i="7"/>
  <c r="AB128" i="7"/>
  <c r="AE82" i="7"/>
  <c r="AA174" i="7"/>
  <c r="N262" i="5" l="1"/>
  <c r="N162" i="5"/>
  <c r="AV7" i="7"/>
  <c r="AV8" i="7" s="1"/>
  <c r="AB173" i="7"/>
  <c r="Y173" i="7"/>
  <c r="AE173" i="7"/>
  <c r="AV198" i="7"/>
  <c r="AV176" i="7"/>
  <c r="AV154" i="7"/>
  <c r="AU161" i="7"/>
  <c r="AU162" i="7" s="1"/>
  <c r="AU184" i="7"/>
  <c r="AU185" i="7" s="1"/>
  <c r="AU207" i="7"/>
  <c r="AU208" i="7" s="1"/>
  <c r="AB127" i="7"/>
  <c r="AE127" i="7"/>
  <c r="AV106" i="7"/>
  <c r="AU117" i="7"/>
  <c r="AV130" i="7"/>
  <c r="AU140" i="7"/>
  <c r="AB81" i="7"/>
  <c r="AB58" i="7"/>
  <c r="AE81" i="7"/>
  <c r="AE58" i="7"/>
  <c r="AV84" i="7"/>
  <c r="AU92" i="7"/>
  <c r="AU93" i="7" s="1"/>
  <c r="AV61" i="7"/>
  <c r="AU69" i="7"/>
  <c r="AU70" i="7" s="1"/>
  <c r="U414" i="5"/>
  <c r="U264" i="5"/>
  <c r="U364" i="5"/>
  <c r="U214" i="5"/>
  <c r="U314" i="5"/>
  <c r="U164" i="5"/>
  <c r="U114" i="5"/>
  <c r="AV37" i="7"/>
  <c r="N63" i="5"/>
  <c r="U64" i="5"/>
  <c r="U13" i="5"/>
  <c r="AU10" i="7"/>
  <c r="AU11" i="7" s="1"/>
  <c r="C8" i="7"/>
  <c r="AB153" i="7"/>
  <c r="AG197" i="7"/>
  <c r="D153" i="7"/>
  <c r="AB197" i="7"/>
  <c r="AF105" i="7"/>
  <c r="AD36" i="7"/>
  <c r="C198" i="7"/>
  <c r="F197" i="7"/>
  <c r="AS144" i="7"/>
  <c r="AG153" i="7"/>
  <c r="W197" i="7"/>
  <c r="Y153" i="7"/>
  <c r="D197" i="7"/>
  <c r="Z197" i="7"/>
  <c r="AC36" i="7"/>
  <c r="C106" i="7"/>
  <c r="AC197" i="7"/>
  <c r="AD105" i="7"/>
  <c r="V197" i="7"/>
  <c r="AC105" i="7"/>
  <c r="E197" i="7"/>
  <c r="AG36" i="7"/>
  <c r="X197" i="7"/>
  <c r="AF197" i="7"/>
  <c r="AC153" i="7"/>
  <c r="AF36" i="7"/>
  <c r="AE36" i="7"/>
  <c r="AA153" i="7"/>
  <c r="E153" i="7"/>
  <c r="Z153" i="7"/>
  <c r="W153" i="7"/>
  <c r="AE105" i="7"/>
  <c r="Y197" i="7"/>
  <c r="C154" i="7"/>
  <c r="AA197" i="7"/>
  <c r="X153" i="7"/>
  <c r="AB105" i="7"/>
  <c r="AG105" i="7"/>
  <c r="AB36" i="7"/>
  <c r="AF153" i="7"/>
  <c r="V153" i="7"/>
  <c r="AE197" i="7"/>
  <c r="AD197" i="7"/>
  <c r="C37" i="7"/>
  <c r="AD153" i="7"/>
  <c r="F153" i="7"/>
  <c r="AE153" i="7"/>
  <c r="N263" i="5" l="1"/>
  <c r="N163" i="5"/>
  <c r="AV9" i="7"/>
  <c r="AV10" i="7" s="1"/>
  <c r="AE196" i="7"/>
  <c r="AE152" i="7"/>
  <c r="D196" i="7"/>
  <c r="Y152" i="7"/>
  <c r="D152" i="7"/>
  <c r="AB196" i="7"/>
  <c r="Y196" i="7"/>
  <c r="AB152" i="7"/>
  <c r="V152" i="7"/>
  <c r="V196" i="7"/>
  <c r="AV177" i="7"/>
  <c r="AU186" i="7"/>
  <c r="AV199" i="7"/>
  <c r="AU163" i="7"/>
  <c r="AU209" i="7"/>
  <c r="AV155" i="7"/>
  <c r="AE104" i="7"/>
  <c r="AB104" i="7"/>
  <c r="AV131" i="7"/>
  <c r="AV107" i="7"/>
  <c r="AU94" i="7"/>
  <c r="AU71" i="7"/>
  <c r="AV62" i="7"/>
  <c r="AV85" i="7"/>
  <c r="U415" i="5"/>
  <c r="U265" i="5"/>
  <c r="U315" i="5"/>
  <c r="U215" i="5"/>
  <c r="U365" i="5"/>
  <c r="U165" i="5"/>
  <c r="U115" i="5"/>
  <c r="AB35" i="7"/>
  <c r="AE35" i="7"/>
  <c r="AV38" i="7"/>
  <c r="N64" i="5"/>
  <c r="U65" i="5"/>
  <c r="U14" i="5"/>
  <c r="AU12" i="7"/>
  <c r="AU13" i="7" s="1"/>
  <c r="AD61" i="7"/>
  <c r="AG7" i="7"/>
  <c r="AE7" i="7"/>
  <c r="AD176" i="7"/>
  <c r="AE130" i="7"/>
  <c r="C85" i="7"/>
  <c r="AE84" i="7"/>
  <c r="AB130" i="7"/>
  <c r="AG61" i="7"/>
  <c r="AB84" i="7"/>
  <c r="AE176" i="7"/>
  <c r="C177" i="7"/>
  <c r="AC84" i="7"/>
  <c r="AF84" i="7"/>
  <c r="AC176" i="7"/>
  <c r="AB176" i="7"/>
  <c r="C62" i="7"/>
  <c r="AC61" i="7"/>
  <c r="AF7" i="7"/>
  <c r="Z176" i="7"/>
  <c r="AA176" i="7"/>
  <c r="C10" i="7"/>
  <c r="Y176" i="7"/>
  <c r="C131" i="7"/>
  <c r="AG130" i="7"/>
  <c r="AF176" i="7"/>
  <c r="AE61" i="7"/>
  <c r="AB61" i="7"/>
  <c r="AD130" i="7"/>
  <c r="AD84" i="7"/>
  <c r="AF130" i="7"/>
  <c r="AF61" i="7"/>
  <c r="AC130" i="7"/>
  <c r="AG176" i="7"/>
  <c r="AG84" i="7"/>
  <c r="AV11" i="7" l="1"/>
  <c r="N264" i="5"/>
  <c r="N164" i="5"/>
  <c r="Y175" i="7"/>
  <c r="AE175" i="7"/>
  <c r="AB175" i="7"/>
  <c r="AV178" i="7"/>
  <c r="AV200" i="7"/>
  <c r="AV156" i="7"/>
  <c r="AE129" i="7"/>
  <c r="AB129" i="7"/>
  <c r="AV132" i="7"/>
  <c r="AV108" i="7"/>
  <c r="AB83" i="7"/>
  <c r="AE60" i="7"/>
  <c r="AE83" i="7"/>
  <c r="AB60" i="7"/>
  <c r="AV86" i="7"/>
  <c r="AV63" i="7"/>
  <c r="U416" i="5"/>
  <c r="U316" i="5"/>
  <c r="U266" i="5"/>
  <c r="U366" i="5"/>
  <c r="U216" i="5"/>
  <c r="U116" i="5"/>
  <c r="U166" i="5"/>
  <c r="AV39" i="7"/>
  <c r="AV12" i="7"/>
  <c r="N65" i="5"/>
  <c r="U66" i="5"/>
  <c r="U15" i="5"/>
  <c r="AU14" i="7"/>
  <c r="AU15" i="7" s="1"/>
  <c r="D361" i="5"/>
  <c r="C361" i="5"/>
  <c r="J361" i="5" s="1"/>
  <c r="H361" i="5"/>
  <c r="H411" i="5"/>
  <c r="D411" i="5"/>
  <c r="C411" i="5"/>
  <c r="C12" i="7"/>
  <c r="AB155" i="7"/>
  <c r="AE155" i="7"/>
  <c r="C200" i="7"/>
  <c r="D155" i="7"/>
  <c r="W155" i="7"/>
  <c r="AF11" i="7"/>
  <c r="C39" i="7"/>
  <c r="AC155" i="7"/>
  <c r="AF107" i="7"/>
  <c r="AG11" i="7"/>
  <c r="C59" i="5"/>
  <c r="AG38" i="7"/>
  <c r="AG155" i="7"/>
  <c r="AE199" i="7"/>
  <c r="J147" i="7"/>
  <c r="H59" i="5"/>
  <c r="Z199" i="7"/>
  <c r="AA155" i="7"/>
  <c r="AC38" i="7"/>
  <c r="Z155" i="7"/>
  <c r="AE11" i="7"/>
  <c r="V199" i="7"/>
  <c r="AF155" i="7"/>
  <c r="D59" i="5"/>
  <c r="AD199" i="7"/>
  <c r="G149" i="7"/>
  <c r="Y199" i="7"/>
  <c r="V155" i="7"/>
  <c r="AE38" i="7"/>
  <c r="F199" i="7"/>
  <c r="H149" i="7"/>
  <c r="AA199" i="7"/>
  <c r="I149" i="7"/>
  <c r="AC107" i="7"/>
  <c r="AG199" i="7"/>
  <c r="L147" i="7"/>
  <c r="E155" i="7"/>
  <c r="AB107" i="7"/>
  <c r="AB199" i="7"/>
  <c r="H58" i="5"/>
  <c r="AD107" i="7"/>
  <c r="AC199" i="7"/>
  <c r="Y155" i="7"/>
  <c r="AF199" i="7"/>
  <c r="C156" i="7"/>
  <c r="K147" i="7"/>
  <c r="AF38" i="7"/>
  <c r="F155" i="7"/>
  <c r="AE9" i="7"/>
  <c r="AE107" i="7"/>
  <c r="D199" i="7"/>
  <c r="C58" i="5"/>
  <c r="AD155" i="7"/>
  <c r="AB38" i="7"/>
  <c r="C108" i="7"/>
  <c r="AG9" i="7"/>
  <c r="W199" i="7"/>
  <c r="AD38" i="7"/>
  <c r="AF9" i="7"/>
  <c r="AG107" i="7"/>
  <c r="X199" i="7"/>
  <c r="X155" i="7"/>
  <c r="D58" i="5"/>
  <c r="E199" i="7"/>
  <c r="AV13" i="7" l="1"/>
  <c r="N265" i="5"/>
  <c r="N165" i="5"/>
  <c r="J59" i="5"/>
  <c r="J58" i="5"/>
  <c r="J411" i="5"/>
  <c r="J146" i="7"/>
  <c r="G148" i="7"/>
  <c r="D198" i="7"/>
  <c r="Y154" i="7"/>
  <c r="AB198" i="7"/>
  <c r="Y198" i="7"/>
  <c r="AE154" i="7"/>
  <c r="AB154" i="7"/>
  <c r="V198" i="7"/>
  <c r="AE198" i="7"/>
  <c r="D154" i="7"/>
  <c r="V154" i="7"/>
  <c r="AV179" i="7"/>
  <c r="AV201" i="7"/>
  <c r="AV157" i="7"/>
  <c r="AB106" i="7"/>
  <c r="AE106" i="7"/>
  <c r="AV109" i="7"/>
  <c r="AV133" i="7"/>
  <c r="AV64" i="7"/>
  <c r="AV87" i="7"/>
  <c r="U417" i="5"/>
  <c r="U217" i="5"/>
  <c r="U267" i="5"/>
  <c r="U367" i="5"/>
  <c r="U317" i="5"/>
  <c r="U167" i="5"/>
  <c r="U117" i="5"/>
  <c r="AB37" i="7"/>
  <c r="AE37" i="7"/>
  <c r="AV40" i="7"/>
  <c r="AV14" i="7"/>
  <c r="N66" i="5"/>
  <c r="U67" i="5"/>
  <c r="U16" i="5"/>
  <c r="AU16" i="7"/>
  <c r="AU17" i="7" s="1"/>
  <c r="D412" i="5"/>
  <c r="H412" i="5"/>
  <c r="C412" i="5"/>
  <c r="D362" i="5"/>
  <c r="H362" i="5"/>
  <c r="C362" i="5"/>
  <c r="J362" i="5" s="1"/>
  <c r="C133" i="7"/>
  <c r="H60" i="5"/>
  <c r="AE63" i="7"/>
  <c r="Y178" i="7"/>
  <c r="G151" i="7"/>
  <c r="AA178" i="7"/>
  <c r="C64" i="7"/>
  <c r="D259" i="5"/>
  <c r="AC178" i="7"/>
  <c r="C258" i="5"/>
  <c r="AF132" i="7"/>
  <c r="O193" i="7"/>
  <c r="AE178" i="7"/>
  <c r="AD86" i="7"/>
  <c r="AB178" i="7"/>
  <c r="C14" i="7"/>
  <c r="H258" i="5"/>
  <c r="AE132" i="7"/>
  <c r="AB86" i="7"/>
  <c r="AG13" i="7"/>
  <c r="N147" i="7"/>
  <c r="I151" i="7"/>
  <c r="AB63" i="7"/>
  <c r="M122" i="7"/>
  <c r="N193" i="7"/>
  <c r="C179" i="7"/>
  <c r="C60" i="5"/>
  <c r="M193" i="7"/>
  <c r="AG63" i="7"/>
  <c r="C159" i="5"/>
  <c r="AC63" i="7"/>
  <c r="AG178" i="7"/>
  <c r="AF63" i="7"/>
  <c r="AG86" i="7"/>
  <c r="C87" i="7"/>
  <c r="O147" i="7"/>
  <c r="AC132" i="7"/>
  <c r="N122" i="7"/>
  <c r="H151" i="7"/>
  <c r="AF178" i="7"/>
  <c r="G197" i="7"/>
  <c r="AF86" i="7"/>
  <c r="M147" i="7"/>
  <c r="C259" i="5"/>
  <c r="H259" i="5"/>
  <c r="AD132" i="7"/>
  <c r="D128" i="7"/>
  <c r="AF13" i="7"/>
  <c r="AD63" i="7"/>
  <c r="H197" i="7"/>
  <c r="AB132" i="7"/>
  <c r="AE13" i="7"/>
  <c r="I197" i="7"/>
  <c r="D60" i="5"/>
  <c r="D158" i="5"/>
  <c r="O122" i="7"/>
  <c r="E128" i="7"/>
  <c r="H158" i="5"/>
  <c r="H159" i="5"/>
  <c r="AE86" i="7"/>
  <c r="D258" i="5"/>
  <c r="Z178" i="7"/>
  <c r="AG132" i="7"/>
  <c r="D159" i="5"/>
  <c r="C158" i="5"/>
  <c r="AD178" i="7"/>
  <c r="D82" i="7"/>
  <c r="D84" i="7"/>
  <c r="AC86" i="7"/>
  <c r="P122" i="7"/>
  <c r="Q122" i="7"/>
  <c r="F128" i="7"/>
  <c r="R122" i="7"/>
  <c r="E130" i="7"/>
  <c r="F130" i="7"/>
  <c r="D130" i="7"/>
  <c r="E84" i="7"/>
  <c r="P76" i="7"/>
  <c r="O76" i="7"/>
  <c r="E82" i="7"/>
  <c r="F84" i="7"/>
  <c r="F82" i="7"/>
  <c r="Q76" i="7"/>
  <c r="R76" i="7"/>
  <c r="M76" i="7"/>
  <c r="N76" i="7"/>
  <c r="AV15" i="7" l="1"/>
  <c r="P121" i="7"/>
  <c r="D129" i="7"/>
  <c r="M121" i="7"/>
  <c r="D127" i="7"/>
  <c r="J259" i="5"/>
  <c r="J258" i="5"/>
  <c r="N266" i="5"/>
  <c r="P75" i="7"/>
  <c r="D83" i="7"/>
  <c r="M75" i="7"/>
  <c r="D81" i="7"/>
  <c r="J159" i="5"/>
  <c r="J158" i="5"/>
  <c r="N166" i="5"/>
  <c r="J60" i="5"/>
  <c r="J412" i="5"/>
  <c r="AE12" i="7"/>
  <c r="G150" i="7"/>
  <c r="M146" i="7"/>
  <c r="G196" i="7"/>
  <c r="M192" i="7"/>
  <c r="Y177" i="7"/>
  <c r="AB177" i="7"/>
  <c r="AE177" i="7"/>
  <c r="AV158" i="7"/>
  <c r="AV180" i="7"/>
  <c r="AV202" i="7"/>
  <c r="AE131" i="7"/>
  <c r="AB131" i="7"/>
  <c r="AV134" i="7"/>
  <c r="AV110" i="7"/>
  <c r="AE85" i="7"/>
  <c r="AE62" i="7"/>
  <c r="AB85" i="7"/>
  <c r="AB62" i="7"/>
  <c r="AV88" i="7"/>
  <c r="AV65" i="7"/>
  <c r="U418" i="5"/>
  <c r="U318" i="5"/>
  <c r="U368" i="5"/>
  <c r="U218" i="5"/>
  <c r="U268" i="5"/>
  <c r="U118" i="5"/>
  <c r="U168" i="5"/>
  <c r="AV41" i="7"/>
  <c r="AV16" i="7"/>
  <c r="N67" i="5"/>
  <c r="U68" i="5"/>
  <c r="U17" i="5"/>
  <c r="AU18" i="7"/>
  <c r="AU19" i="7" s="1"/>
  <c r="D413" i="5"/>
  <c r="C413" i="5"/>
  <c r="H413" i="5"/>
  <c r="H363" i="5"/>
  <c r="C363" i="5"/>
  <c r="J363" i="5" s="1"/>
  <c r="D363" i="5"/>
  <c r="D62" i="5"/>
  <c r="AG109" i="7"/>
  <c r="H153" i="7"/>
  <c r="C160" i="5"/>
  <c r="AG201" i="7"/>
  <c r="AC201" i="7"/>
  <c r="AD40" i="7"/>
  <c r="AG40" i="7"/>
  <c r="H160" i="5"/>
  <c r="Y157" i="7"/>
  <c r="AK156" i="7"/>
  <c r="C202" i="7"/>
  <c r="AF157" i="7"/>
  <c r="AO156" i="7"/>
  <c r="AD157" i="7"/>
  <c r="AD109" i="7"/>
  <c r="R157" i="7"/>
  <c r="R193" i="7"/>
  <c r="N157" i="7"/>
  <c r="S157" i="7"/>
  <c r="AE157" i="7"/>
  <c r="AB201" i="7"/>
  <c r="C260" i="5"/>
  <c r="AG15" i="7"/>
  <c r="D132" i="7"/>
  <c r="C16" i="7"/>
  <c r="AA201" i="7"/>
  <c r="H199" i="7"/>
  <c r="U157" i="7"/>
  <c r="AC157" i="7"/>
  <c r="E86" i="7"/>
  <c r="K157" i="7"/>
  <c r="G153" i="7"/>
  <c r="I153" i="7"/>
  <c r="AA157" i="7"/>
  <c r="H157" i="7"/>
  <c r="D86" i="7"/>
  <c r="U76" i="7"/>
  <c r="E132" i="7"/>
  <c r="C41" i="7"/>
  <c r="Z157" i="7"/>
  <c r="F201" i="7"/>
  <c r="Y201" i="7"/>
  <c r="O157" i="7"/>
  <c r="AE40" i="7"/>
  <c r="AJ156" i="7"/>
  <c r="AL156" i="7"/>
  <c r="G199" i="7"/>
  <c r="L157" i="7"/>
  <c r="AB109" i="7"/>
  <c r="U122" i="7"/>
  <c r="D201" i="7"/>
  <c r="F86" i="7"/>
  <c r="C110" i="7"/>
  <c r="T157" i="7"/>
  <c r="D260" i="5"/>
  <c r="Q147" i="7"/>
  <c r="F157" i="7"/>
  <c r="E201" i="7"/>
  <c r="W201" i="7"/>
  <c r="D157" i="7"/>
  <c r="I157" i="7"/>
  <c r="AC40" i="7"/>
  <c r="P157" i="7"/>
  <c r="AQ156" i="7"/>
  <c r="I199" i="7"/>
  <c r="C158" i="7"/>
  <c r="AD201" i="7"/>
  <c r="AF40" i="7"/>
  <c r="C62" i="5"/>
  <c r="AG157" i="7"/>
  <c r="AT156" i="7"/>
  <c r="M157" i="7"/>
  <c r="AH156" i="7"/>
  <c r="J157" i="7"/>
  <c r="AF201" i="7"/>
  <c r="X201" i="7"/>
  <c r="Z201" i="7"/>
  <c r="AM156" i="7"/>
  <c r="D160" i="5"/>
  <c r="H260" i="5"/>
  <c r="AS156" i="7"/>
  <c r="R147" i="7"/>
  <c r="AC109" i="7"/>
  <c r="AB157" i="7"/>
  <c r="P147" i="7"/>
  <c r="AE201" i="7"/>
  <c r="AI156" i="7"/>
  <c r="H62" i="5"/>
  <c r="E157" i="7"/>
  <c r="S76" i="7"/>
  <c r="AE109" i="7"/>
  <c r="AB40" i="7"/>
  <c r="AE15" i="7"/>
  <c r="AF109" i="7"/>
  <c r="Q157" i="7"/>
  <c r="AP156" i="7"/>
  <c r="V201" i="7"/>
  <c r="AF15" i="7"/>
  <c r="Q193" i="7"/>
  <c r="T76" i="7"/>
  <c r="G157" i="7"/>
  <c r="P193" i="7"/>
  <c r="F132" i="7"/>
  <c r="T122" i="7"/>
  <c r="S122" i="7"/>
  <c r="AV17" i="7" l="1"/>
  <c r="D131" i="7"/>
  <c r="S121" i="7"/>
  <c r="J260" i="5"/>
  <c r="N267" i="5"/>
  <c r="D85" i="7"/>
  <c r="S75" i="7"/>
  <c r="J160" i="5"/>
  <c r="N167" i="5"/>
  <c r="J62" i="5"/>
  <c r="J413" i="5"/>
  <c r="AE14" i="7"/>
  <c r="P146" i="7"/>
  <c r="G152" i="7"/>
  <c r="P192" i="7"/>
  <c r="G198" i="7"/>
  <c r="V200" i="7"/>
  <c r="AE200" i="7"/>
  <c r="AB200" i="7"/>
  <c r="D156" i="7"/>
  <c r="AB156" i="7"/>
  <c r="D200" i="7"/>
  <c r="Y156" i="7"/>
  <c r="S156" i="7"/>
  <c r="Y200" i="7"/>
  <c r="M156" i="7"/>
  <c r="J156" i="7"/>
  <c r="AE156" i="7"/>
  <c r="G156" i="7"/>
  <c r="P156" i="7"/>
  <c r="AV159" i="7"/>
  <c r="AV181" i="7"/>
  <c r="AV203" i="7"/>
  <c r="AE108" i="7"/>
  <c r="AB108" i="7"/>
  <c r="AV111" i="7"/>
  <c r="AV135" i="7"/>
  <c r="AV89" i="7"/>
  <c r="AV66" i="7"/>
  <c r="U419" i="5"/>
  <c r="U269" i="5"/>
  <c r="U369" i="5"/>
  <c r="U219" i="5"/>
  <c r="U319" i="5"/>
  <c r="U119" i="5"/>
  <c r="U169" i="5"/>
  <c r="AB39" i="7"/>
  <c r="AE39" i="7"/>
  <c r="AV42" i="7"/>
  <c r="AV18" i="7"/>
  <c r="N68" i="5"/>
  <c r="U69" i="5"/>
  <c r="U18" i="5"/>
  <c r="AU20" i="7"/>
  <c r="C414" i="5"/>
  <c r="H414" i="5"/>
  <c r="D414" i="5"/>
  <c r="H364" i="5"/>
  <c r="C364" i="5"/>
  <c r="J364" i="5" s="1"/>
  <c r="D364" i="5"/>
  <c r="C89" i="7"/>
  <c r="AE88" i="7"/>
  <c r="S193" i="7"/>
  <c r="U193" i="7"/>
  <c r="G155" i="7"/>
  <c r="AC134" i="7"/>
  <c r="AD88" i="7"/>
  <c r="G201" i="7"/>
  <c r="H262" i="5"/>
  <c r="Z180" i="7"/>
  <c r="C18" i="7"/>
  <c r="AD134" i="7"/>
  <c r="C66" i="7"/>
  <c r="AC65" i="7"/>
  <c r="I201" i="7"/>
  <c r="S147" i="7"/>
  <c r="C181" i="7"/>
  <c r="I155" i="7"/>
  <c r="AD65" i="7"/>
  <c r="AG134" i="7"/>
  <c r="H155" i="7"/>
  <c r="H162" i="5"/>
  <c r="AE134" i="7"/>
  <c r="AB65" i="7"/>
  <c r="AP146" i="7"/>
  <c r="AE17" i="7"/>
  <c r="AC88" i="7"/>
  <c r="AG65" i="7"/>
  <c r="AB134" i="7"/>
  <c r="C262" i="5"/>
  <c r="AD180" i="7"/>
  <c r="Y180" i="7"/>
  <c r="T193" i="7"/>
  <c r="AA180" i="7"/>
  <c r="AG180" i="7"/>
  <c r="D262" i="5"/>
  <c r="AF134" i="7"/>
  <c r="AG17" i="7"/>
  <c r="AF88" i="7"/>
  <c r="AB88" i="7"/>
  <c r="AB180" i="7"/>
  <c r="AG88" i="7"/>
  <c r="AE180" i="7"/>
  <c r="AE65" i="7"/>
  <c r="AF17" i="7"/>
  <c r="C135" i="7"/>
  <c r="AC180" i="7"/>
  <c r="D162" i="5"/>
  <c r="AF180" i="7"/>
  <c r="C162" i="5"/>
  <c r="U147" i="7"/>
  <c r="T147" i="7"/>
  <c r="AF65" i="7"/>
  <c r="H201" i="7"/>
  <c r="AE16" i="7" l="1"/>
  <c r="J262" i="5"/>
  <c r="N268" i="5"/>
  <c r="J162" i="5"/>
  <c r="N168" i="5"/>
  <c r="J414" i="5"/>
  <c r="G154" i="7"/>
  <c r="S146" i="7"/>
  <c r="G200" i="7"/>
  <c r="S192" i="7"/>
  <c r="AB179" i="7"/>
  <c r="Y179" i="7"/>
  <c r="AE179" i="7"/>
  <c r="AV160" i="7"/>
  <c r="AV182" i="7"/>
  <c r="AV204" i="7"/>
  <c r="AB133" i="7"/>
  <c r="AE133" i="7"/>
  <c r="AV112" i="7"/>
  <c r="AV136" i="7"/>
  <c r="AB64" i="7"/>
  <c r="AB87" i="7"/>
  <c r="AE87" i="7"/>
  <c r="AE64" i="7"/>
  <c r="AV90" i="7"/>
  <c r="AV67" i="7"/>
  <c r="U420" i="5"/>
  <c r="U320" i="5"/>
  <c r="U270" i="5"/>
  <c r="U370" i="5"/>
  <c r="U220" i="5"/>
  <c r="U170" i="5"/>
  <c r="U120" i="5"/>
  <c r="AV43" i="7"/>
  <c r="AV19" i="7"/>
  <c r="AU21" i="7"/>
  <c r="AU22" i="7" s="1"/>
  <c r="N69" i="5"/>
  <c r="U70" i="5"/>
  <c r="U19" i="5"/>
  <c r="C160" i="7"/>
  <c r="AQ202" i="7"/>
  <c r="AF159" i="7"/>
  <c r="AD111" i="7"/>
  <c r="Y203" i="7"/>
  <c r="G159" i="7"/>
  <c r="AD42" i="7"/>
  <c r="AJ202" i="7"/>
  <c r="AD159" i="7"/>
  <c r="AE159" i="7"/>
  <c r="H159" i="7"/>
  <c r="E203" i="7"/>
  <c r="J203" i="7"/>
  <c r="AQ146" i="7"/>
  <c r="E159" i="7"/>
  <c r="C112" i="7"/>
  <c r="U159" i="7"/>
  <c r="AH202" i="7"/>
  <c r="V159" i="7"/>
  <c r="C204" i="7"/>
  <c r="X159" i="7"/>
  <c r="AJ158" i="7"/>
  <c r="AL158" i="7"/>
  <c r="AG203" i="7"/>
  <c r="I159" i="7"/>
  <c r="AQ158" i="7"/>
  <c r="D159" i="7"/>
  <c r="L203" i="7"/>
  <c r="N159" i="7"/>
  <c r="L159" i="7"/>
  <c r="AJ146" i="7"/>
  <c r="AI158" i="7"/>
  <c r="AG42" i="7"/>
  <c r="M159" i="7"/>
  <c r="J159" i="7"/>
  <c r="AE111" i="7"/>
  <c r="AO202" i="7"/>
  <c r="AG159" i="7"/>
  <c r="AO158" i="7"/>
  <c r="AC111" i="7"/>
  <c r="AT202" i="7"/>
  <c r="AM202" i="7"/>
  <c r="P159" i="7"/>
  <c r="AM146" i="7"/>
  <c r="AD203" i="7"/>
  <c r="AC159" i="7"/>
  <c r="G203" i="7"/>
  <c r="AS202" i="7"/>
  <c r="T203" i="7"/>
  <c r="AL146" i="7"/>
  <c r="AI146" i="7"/>
  <c r="AS158" i="7"/>
  <c r="P203" i="7"/>
  <c r="AF203" i="7"/>
  <c r="AI202" i="7"/>
  <c r="AA203" i="7"/>
  <c r="W159" i="7"/>
  <c r="S203" i="7"/>
  <c r="Q159" i="7"/>
  <c r="AO146" i="7"/>
  <c r="AH146" i="7"/>
  <c r="AB111" i="7"/>
  <c r="N203" i="7"/>
  <c r="K203" i="7"/>
  <c r="AB42" i="7"/>
  <c r="AF111" i="7"/>
  <c r="AP158" i="7"/>
  <c r="U203" i="7"/>
  <c r="H203" i="7"/>
  <c r="AG111" i="7"/>
  <c r="AL202" i="7"/>
  <c r="AE42" i="7"/>
  <c r="AC203" i="7"/>
  <c r="AK146" i="7"/>
  <c r="AK202" i="7"/>
  <c r="AB159" i="7"/>
  <c r="AH158" i="7"/>
  <c r="F203" i="7"/>
  <c r="T159" i="7"/>
  <c r="AT158" i="7"/>
  <c r="Q203" i="7"/>
  <c r="AC42" i="7"/>
  <c r="AP202" i="7"/>
  <c r="K159" i="7"/>
  <c r="C43" i="7"/>
  <c r="S159" i="7"/>
  <c r="I203" i="7"/>
  <c r="AK158" i="7"/>
  <c r="D203" i="7"/>
  <c r="O159" i="7"/>
  <c r="R203" i="7"/>
  <c r="M203" i="7"/>
  <c r="Z203" i="7"/>
  <c r="AB203" i="7"/>
  <c r="AF42" i="7"/>
  <c r="O203" i="7"/>
  <c r="AM158" i="7"/>
  <c r="R159" i="7"/>
  <c r="AE203" i="7"/>
  <c r="F159" i="7"/>
  <c r="N269" i="5" l="1"/>
  <c r="N169" i="5"/>
  <c r="P202" i="7"/>
  <c r="D202" i="7"/>
  <c r="AE158" i="7"/>
  <c r="J158" i="7"/>
  <c r="S158" i="7"/>
  <c r="G202" i="7"/>
  <c r="V158" i="7"/>
  <c r="Y202" i="7"/>
  <c r="D158" i="7"/>
  <c r="G158" i="7"/>
  <c r="M202" i="7"/>
  <c r="AB202" i="7"/>
  <c r="J202" i="7"/>
  <c r="S202" i="7"/>
  <c r="AE202" i="7"/>
  <c r="M158" i="7"/>
  <c r="AB158" i="7"/>
  <c r="P158" i="7"/>
  <c r="AV161" i="7"/>
  <c r="AV183" i="7"/>
  <c r="AV205" i="7"/>
  <c r="AE110" i="7"/>
  <c r="AB110" i="7"/>
  <c r="AV113" i="7"/>
  <c r="AV137" i="7"/>
  <c r="AV91" i="7"/>
  <c r="AV68" i="7"/>
  <c r="U421" i="5"/>
  <c r="U321" i="5"/>
  <c r="U221" i="5"/>
  <c r="U271" i="5"/>
  <c r="U371" i="5"/>
  <c r="U171" i="5"/>
  <c r="U121" i="5"/>
  <c r="AB41" i="7"/>
  <c r="AE41" i="7"/>
  <c r="AV44" i="7"/>
  <c r="AV20" i="7"/>
  <c r="AU23" i="7"/>
  <c r="AU24" i="7" s="1"/>
  <c r="N70" i="5"/>
  <c r="U71" i="5"/>
  <c r="U20" i="5"/>
  <c r="C20" i="7"/>
  <c r="AP181" i="7"/>
  <c r="AG19" i="7"/>
  <c r="AF136" i="7"/>
  <c r="H182" i="7"/>
  <c r="AS135" i="7"/>
  <c r="AK181" i="7"/>
  <c r="AC67" i="7"/>
  <c r="AD182" i="7"/>
  <c r="AG90" i="7"/>
  <c r="AQ181" i="7"/>
  <c r="AT146" i="7"/>
  <c r="AB90" i="7"/>
  <c r="AB67" i="7"/>
  <c r="L182" i="7"/>
  <c r="AB182" i="7"/>
  <c r="AJ181" i="7"/>
  <c r="AD136" i="7"/>
  <c r="AF182" i="7"/>
  <c r="AC182" i="7"/>
  <c r="AE67" i="7"/>
  <c r="AS181" i="7"/>
  <c r="AT181" i="7"/>
  <c r="P182" i="7"/>
  <c r="AE182" i="7"/>
  <c r="AG182" i="7"/>
  <c r="AC136" i="7"/>
  <c r="M182" i="7"/>
  <c r="C137" i="7"/>
  <c r="K182" i="7"/>
  <c r="AD67" i="7"/>
  <c r="U182" i="7"/>
  <c r="AI181" i="7"/>
  <c r="E182" i="7"/>
  <c r="AD90" i="7"/>
  <c r="AE19" i="7"/>
  <c r="AO181" i="7"/>
  <c r="F182" i="7"/>
  <c r="AB136" i="7"/>
  <c r="AL181" i="7"/>
  <c r="C91" i="7"/>
  <c r="J182" i="7"/>
  <c r="R182" i="7"/>
  <c r="I182" i="7"/>
  <c r="AF67" i="7"/>
  <c r="AF19" i="7"/>
  <c r="D182" i="7"/>
  <c r="AE90" i="7"/>
  <c r="O182" i="7"/>
  <c r="AG67" i="7"/>
  <c r="V182" i="7"/>
  <c r="S182" i="7"/>
  <c r="AC90" i="7"/>
  <c r="C68" i="7"/>
  <c r="AE136" i="7"/>
  <c r="G182" i="7"/>
  <c r="AM181" i="7"/>
  <c r="W182" i="7"/>
  <c r="X182" i="7"/>
  <c r="AG136" i="7"/>
  <c r="AF90" i="7"/>
  <c r="C183" i="7"/>
  <c r="N182" i="7"/>
  <c r="T182" i="7"/>
  <c r="AS66" i="7"/>
  <c r="Q182" i="7"/>
  <c r="AH181" i="7"/>
  <c r="N270" i="5" l="1"/>
  <c r="N170" i="5"/>
  <c r="AE18" i="7"/>
  <c r="M181" i="7"/>
  <c r="G181" i="7"/>
  <c r="P181" i="7"/>
  <c r="D181" i="7"/>
  <c r="AB181" i="7"/>
  <c r="V181" i="7"/>
  <c r="J181" i="7"/>
  <c r="S181" i="7"/>
  <c r="AE181" i="7"/>
  <c r="AV206" i="7"/>
  <c r="AV162" i="7"/>
  <c r="AV184" i="7"/>
  <c r="AB135" i="7"/>
  <c r="AE135" i="7"/>
  <c r="AV114" i="7"/>
  <c r="AV138" i="7"/>
  <c r="AB66" i="7"/>
  <c r="AE66" i="7"/>
  <c r="AB89" i="7"/>
  <c r="AE89" i="7"/>
  <c r="AV69" i="7"/>
  <c r="AV92" i="7"/>
  <c r="C421" i="5"/>
  <c r="J421" i="5" s="1"/>
  <c r="H421" i="5"/>
  <c r="D421" i="5"/>
  <c r="U422" i="5"/>
  <c r="U222" i="5"/>
  <c r="U272" i="5"/>
  <c r="U322" i="5"/>
  <c r="C371" i="5"/>
  <c r="J371" i="5" s="1"/>
  <c r="H371" i="5"/>
  <c r="D371" i="5"/>
  <c r="U372" i="5"/>
  <c r="U122" i="5"/>
  <c r="U172" i="5"/>
  <c r="AV45" i="7"/>
  <c r="AV21" i="7"/>
  <c r="AU25" i="7"/>
  <c r="N71" i="5"/>
  <c r="U72" i="5"/>
  <c r="U21" i="5"/>
  <c r="T205" i="7"/>
  <c r="AK204" i="7"/>
  <c r="Y161" i="7"/>
  <c r="AG44" i="7"/>
  <c r="G161" i="7"/>
  <c r="H205" i="7"/>
  <c r="AA161" i="7"/>
  <c r="K161" i="7"/>
  <c r="AH160" i="7"/>
  <c r="AS160" i="7"/>
  <c r="AF21" i="7"/>
  <c r="Z161" i="7"/>
  <c r="M161" i="7"/>
  <c r="AF44" i="7"/>
  <c r="S161" i="7"/>
  <c r="AS43" i="7"/>
  <c r="AG205" i="7"/>
  <c r="N205" i="7"/>
  <c r="J161" i="7"/>
  <c r="E161" i="7"/>
  <c r="R205" i="7"/>
  <c r="AL204" i="7"/>
  <c r="AQ160" i="7"/>
  <c r="AB205" i="7"/>
  <c r="R161" i="7"/>
  <c r="AG113" i="7"/>
  <c r="L205" i="7"/>
  <c r="U161" i="7"/>
  <c r="AE113" i="7"/>
  <c r="X161" i="7"/>
  <c r="P205" i="7"/>
  <c r="J205" i="7"/>
  <c r="M205" i="7"/>
  <c r="AC205" i="7"/>
  <c r="AQ204" i="7"/>
  <c r="AF113" i="7"/>
  <c r="I205" i="7"/>
  <c r="W205" i="7"/>
  <c r="AM160" i="7"/>
  <c r="AG161" i="7"/>
  <c r="AB44" i="7"/>
  <c r="D205" i="7"/>
  <c r="H161" i="7"/>
  <c r="AK160" i="7"/>
  <c r="AE205" i="7"/>
  <c r="F161" i="7"/>
  <c r="I161" i="7"/>
  <c r="AF205" i="7"/>
  <c r="L161" i="7"/>
  <c r="AC113" i="7"/>
  <c r="AS20" i="7"/>
  <c r="Q161" i="7"/>
  <c r="AP160" i="7"/>
  <c r="AP204" i="7"/>
  <c r="X205" i="7"/>
  <c r="AE44" i="7"/>
  <c r="AT204" i="7"/>
  <c r="AO160" i="7"/>
  <c r="AH204" i="7"/>
  <c r="V205" i="7"/>
  <c r="G205" i="7"/>
  <c r="D161" i="7"/>
  <c r="AD113" i="7"/>
  <c r="AJ204" i="7"/>
  <c r="Q205" i="7"/>
  <c r="C206" i="7"/>
  <c r="E205" i="7"/>
  <c r="AM204" i="7"/>
  <c r="P161" i="7"/>
  <c r="AF161" i="7"/>
  <c r="AE161" i="7"/>
  <c r="O161" i="7"/>
  <c r="V161" i="7"/>
  <c r="K205" i="7"/>
  <c r="AD44" i="7"/>
  <c r="S205" i="7"/>
  <c r="AE21" i="7"/>
  <c r="AC44" i="7"/>
  <c r="AI160" i="7"/>
  <c r="AS146" i="7"/>
  <c r="C45" i="7"/>
  <c r="AS204" i="7"/>
  <c r="T161" i="7"/>
  <c r="F205" i="7"/>
  <c r="C114" i="7"/>
  <c r="C162" i="7"/>
  <c r="U205" i="7"/>
  <c r="AL160" i="7"/>
  <c r="N161" i="7"/>
  <c r="AG21" i="7"/>
  <c r="AJ160" i="7"/>
  <c r="AI204" i="7"/>
  <c r="AT160" i="7"/>
  <c r="AD205" i="7"/>
  <c r="AO204" i="7"/>
  <c r="W161" i="7"/>
  <c r="O205" i="7"/>
  <c r="AB113" i="7"/>
  <c r="N271" i="5" l="1"/>
  <c r="N171" i="5"/>
  <c r="Y160" i="7"/>
  <c r="J204" i="7"/>
  <c r="S204" i="7"/>
  <c r="AE204" i="7"/>
  <c r="V160" i="7"/>
  <c r="G204" i="7"/>
  <c r="P204" i="7"/>
  <c r="AE160" i="7"/>
  <c r="J160" i="7"/>
  <c r="S160" i="7"/>
  <c r="D204" i="7"/>
  <c r="AB204" i="7"/>
  <c r="M160" i="7"/>
  <c r="P160" i="7"/>
  <c r="D160" i="7"/>
  <c r="G160" i="7"/>
  <c r="M204" i="7"/>
  <c r="V204" i="7"/>
  <c r="AV185" i="7"/>
  <c r="AV163" i="7"/>
  <c r="AV207" i="7"/>
  <c r="AE112" i="7"/>
  <c r="AB112" i="7"/>
  <c r="AV139" i="7"/>
  <c r="AV115" i="7"/>
  <c r="AV70" i="7"/>
  <c r="AV93" i="7"/>
  <c r="H422" i="5"/>
  <c r="U423" i="5"/>
  <c r="D422" i="5"/>
  <c r="C422" i="5"/>
  <c r="J422" i="5" s="1"/>
  <c r="H372" i="5"/>
  <c r="U373" i="5"/>
  <c r="D372" i="5"/>
  <c r="C372" i="5"/>
  <c r="J372" i="5" s="1"/>
  <c r="U223" i="5"/>
  <c r="U323" i="5"/>
  <c r="U273" i="5"/>
  <c r="U123" i="5"/>
  <c r="U173" i="5"/>
  <c r="AB43" i="7"/>
  <c r="AE43" i="7"/>
  <c r="AV46" i="7"/>
  <c r="AE20" i="7"/>
  <c r="AV22" i="7"/>
  <c r="N72" i="5"/>
  <c r="U73" i="5"/>
  <c r="U22" i="5"/>
  <c r="R92" i="7"/>
  <c r="Y69" i="7"/>
  <c r="AQ91" i="7"/>
  <c r="X69" i="7"/>
  <c r="AQ183" i="7"/>
  <c r="D92" i="7"/>
  <c r="AM137" i="7"/>
  <c r="AF138" i="7"/>
  <c r="J184" i="7"/>
  <c r="D184" i="7"/>
  <c r="E138" i="7"/>
  <c r="AO91" i="7"/>
  <c r="AA92" i="7"/>
  <c r="AT91" i="7"/>
  <c r="AP91" i="7"/>
  <c r="U92" i="7"/>
  <c r="G92" i="7"/>
  <c r="J138" i="7"/>
  <c r="T184" i="7"/>
  <c r="AF184" i="7"/>
  <c r="W69" i="7"/>
  <c r="L138" i="7"/>
  <c r="AK68" i="7"/>
  <c r="AE69" i="7"/>
  <c r="P92" i="7"/>
  <c r="AS68" i="7"/>
  <c r="AA69" i="7"/>
  <c r="G138" i="7"/>
  <c r="AG184" i="7"/>
  <c r="F184" i="7"/>
  <c r="T69" i="7"/>
  <c r="D69" i="7"/>
  <c r="M138" i="7"/>
  <c r="T92" i="7"/>
  <c r="AG138" i="7"/>
  <c r="V184" i="7"/>
  <c r="X138" i="7"/>
  <c r="Q138" i="7"/>
  <c r="AF69" i="7"/>
  <c r="AH137" i="7"/>
  <c r="H184" i="7"/>
  <c r="D138" i="7"/>
  <c r="M69" i="7"/>
  <c r="AH91" i="7"/>
  <c r="O69" i="7"/>
  <c r="AL183" i="7"/>
  <c r="W138" i="7"/>
  <c r="K69" i="7"/>
  <c r="AE138" i="7"/>
  <c r="C70" i="7"/>
  <c r="AI137" i="7"/>
  <c r="AS183" i="7"/>
  <c r="F69" i="7"/>
  <c r="U69" i="7"/>
  <c r="AT137" i="7"/>
  <c r="AM68" i="7"/>
  <c r="N184" i="7"/>
  <c r="U138" i="7"/>
  <c r="AI91" i="7"/>
  <c r="E92" i="7"/>
  <c r="AJ68" i="7"/>
  <c r="Y138" i="7"/>
  <c r="AK137" i="7"/>
  <c r="F92" i="7"/>
  <c r="K138" i="7"/>
  <c r="L92" i="7"/>
  <c r="Z69" i="7"/>
  <c r="AF92" i="7"/>
  <c r="H69" i="7"/>
  <c r="S184" i="7"/>
  <c r="W92" i="7"/>
  <c r="AE184" i="7"/>
  <c r="X92" i="7"/>
  <c r="L184" i="7"/>
  <c r="Z184" i="7"/>
  <c r="R184" i="7"/>
  <c r="C185" i="7"/>
  <c r="AI183" i="7"/>
  <c r="S138" i="7"/>
  <c r="K184" i="7"/>
  <c r="N92" i="7"/>
  <c r="AE92" i="7"/>
  <c r="AO137" i="7"/>
  <c r="R69" i="7"/>
  <c r="M184" i="7"/>
  <c r="AO68" i="7"/>
  <c r="E184" i="7"/>
  <c r="I138" i="7"/>
  <c r="AP183" i="7"/>
  <c r="AL68" i="7"/>
  <c r="Z92" i="7"/>
  <c r="Q92" i="7"/>
  <c r="AL91" i="7"/>
  <c r="V138" i="7"/>
  <c r="G184" i="7"/>
  <c r="AG69" i="7"/>
  <c r="V92" i="7"/>
  <c r="AG92" i="7"/>
  <c r="P184" i="7"/>
  <c r="J92" i="7"/>
  <c r="X184" i="7"/>
  <c r="C93" i="7"/>
  <c r="G69" i="7"/>
  <c r="Y92" i="7"/>
  <c r="AK183" i="7"/>
  <c r="P69" i="7"/>
  <c r="F138" i="7"/>
  <c r="AT183" i="7"/>
  <c r="T138" i="7"/>
  <c r="Q184" i="7"/>
  <c r="AM183" i="7"/>
  <c r="N69" i="7"/>
  <c r="N138" i="7"/>
  <c r="P138" i="7"/>
  <c r="AQ137" i="7"/>
  <c r="S69" i="7"/>
  <c r="AM91" i="7"/>
  <c r="AL137" i="7"/>
  <c r="AK91" i="7"/>
  <c r="AS137" i="7"/>
  <c r="AP68" i="7"/>
  <c r="AQ68" i="7"/>
  <c r="W184" i="7"/>
  <c r="R138" i="7"/>
  <c r="AT68" i="7"/>
  <c r="E69" i="7"/>
  <c r="C22" i="7"/>
  <c r="AO183" i="7"/>
  <c r="AI68" i="7"/>
  <c r="AA184" i="7"/>
  <c r="H92" i="7"/>
  <c r="O92" i="7"/>
  <c r="H138" i="7"/>
  <c r="I184" i="7"/>
  <c r="C139" i="7"/>
  <c r="AP137" i="7"/>
  <c r="J69" i="7"/>
  <c r="AJ137" i="7"/>
  <c r="L69" i="7"/>
  <c r="S92" i="7"/>
  <c r="Y184" i="7"/>
  <c r="I69" i="7"/>
  <c r="M92" i="7"/>
  <c r="K92" i="7"/>
  <c r="AH183" i="7"/>
  <c r="O138" i="7"/>
  <c r="V69" i="7"/>
  <c r="O184" i="7"/>
  <c r="AJ183" i="7"/>
  <c r="I92" i="7"/>
  <c r="AJ91" i="7"/>
  <c r="AH68" i="7"/>
  <c r="AA138" i="7"/>
  <c r="Z138" i="7"/>
  <c r="Q69" i="7"/>
  <c r="U184" i="7"/>
  <c r="AS91" i="7"/>
  <c r="N272" i="5" l="1"/>
  <c r="N172" i="5"/>
  <c r="M183" i="7"/>
  <c r="J183" i="7"/>
  <c r="G183" i="7"/>
  <c r="D183" i="7"/>
  <c r="AE183" i="7"/>
  <c r="Y183" i="7"/>
  <c r="V183" i="7"/>
  <c r="S183" i="7"/>
  <c r="P183" i="7"/>
  <c r="AV208" i="7"/>
  <c r="AV186" i="7"/>
  <c r="M137" i="7"/>
  <c r="G137" i="7"/>
  <c r="P137" i="7"/>
  <c r="D137" i="7"/>
  <c r="Y137" i="7"/>
  <c r="V137" i="7"/>
  <c r="J137" i="7"/>
  <c r="S137" i="7"/>
  <c r="AE137" i="7"/>
  <c r="AV116" i="7"/>
  <c r="AV140" i="7"/>
  <c r="J91" i="7"/>
  <c r="AE91" i="7"/>
  <c r="P68" i="7"/>
  <c r="G68" i="7"/>
  <c r="D91" i="7"/>
  <c r="S68" i="7"/>
  <c r="M68" i="7"/>
  <c r="J68" i="7"/>
  <c r="S91" i="7"/>
  <c r="M91" i="7"/>
  <c r="G91" i="7"/>
  <c r="P91" i="7"/>
  <c r="D68" i="7"/>
  <c r="Y68" i="7"/>
  <c r="V68" i="7"/>
  <c r="Y91" i="7"/>
  <c r="V91" i="7"/>
  <c r="AE68" i="7"/>
  <c r="AV71" i="7"/>
  <c r="AV94" i="7"/>
  <c r="U424" i="5"/>
  <c r="D423" i="5"/>
  <c r="C423" i="5"/>
  <c r="J423" i="5" s="1"/>
  <c r="H423" i="5"/>
  <c r="U324" i="5"/>
  <c r="U274" i="5"/>
  <c r="U224" i="5"/>
  <c r="U374" i="5"/>
  <c r="D373" i="5"/>
  <c r="C373" i="5"/>
  <c r="J373" i="5" s="1"/>
  <c r="H373" i="5"/>
  <c r="U174" i="5"/>
  <c r="U124" i="5"/>
  <c r="AV47" i="7"/>
  <c r="AV23" i="7"/>
  <c r="N73" i="5"/>
  <c r="U74" i="5"/>
  <c r="U23" i="5"/>
  <c r="N6" i="5"/>
  <c r="H415" i="5"/>
  <c r="D415" i="5"/>
  <c r="C415" i="5"/>
  <c r="D365" i="5"/>
  <c r="C365" i="5"/>
  <c r="J365" i="5" s="1"/>
  <c r="H365" i="5"/>
  <c r="C306" i="5"/>
  <c r="J306" i="5" s="1"/>
  <c r="D306" i="5"/>
  <c r="H306" i="5"/>
  <c r="C47" i="7"/>
  <c r="L46" i="7"/>
  <c r="U115" i="7"/>
  <c r="U46" i="7"/>
  <c r="V163" i="7"/>
  <c r="AH206" i="7"/>
  <c r="AI45" i="7"/>
  <c r="I207" i="7"/>
  <c r="C106" i="5"/>
  <c r="O46" i="7"/>
  <c r="AO162" i="7"/>
  <c r="AE23" i="7"/>
  <c r="T207" i="7"/>
  <c r="F170" i="7"/>
  <c r="M115" i="7"/>
  <c r="Q46" i="7"/>
  <c r="D206" i="5"/>
  <c r="AM45" i="7"/>
  <c r="AM162" i="7"/>
  <c r="AA207" i="7"/>
  <c r="AG207" i="7"/>
  <c r="E55" i="7"/>
  <c r="H206" i="5"/>
  <c r="AG115" i="7"/>
  <c r="L163" i="7"/>
  <c r="D207" i="7"/>
  <c r="O149" i="7"/>
  <c r="I163" i="7"/>
  <c r="T46" i="7"/>
  <c r="Y163" i="7"/>
  <c r="AL45" i="7"/>
  <c r="C208" i="7"/>
  <c r="X207" i="7"/>
  <c r="AP45" i="7"/>
  <c r="AS45" i="7"/>
  <c r="G168" i="7"/>
  <c r="AS162" i="7"/>
  <c r="R163" i="7"/>
  <c r="AA163" i="7"/>
  <c r="D115" i="7"/>
  <c r="AH45" i="7"/>
  <c r="AO45" i="7"/>
  <c r="D63" i="5"/>
  <c r="AL162" i="7"/>
  <c r="X115" i="7"/>
  <c r="E32" i="7"/>
  <c r="E163" i="7"/>
  <c r="AJ162" i="7"/>
  <c r="C61" i="5"/>
  <c r="F44" i="7" s="1"/>
  <c r="AA46" i="7"/>
  <c r="AT114" i="7"/>
  <c r="S115" i="7"/>
  <c r="N163" i="7"/>
  <c r="AF46" i="7"/>
  <c r="G163" i="7"/>
  <c r="AG23" i="7"/>
  <c r="E44" i="7"/>
  <c r="H53" i="7"/>
  <c r="AS114" i="7"/>
  <c r="I30" i="7"/>
  <c r="Z30" i="7"/>
  <c r="AQ206" i="7"/>
  <c r="AH114" i="7"/>
  <c r="U207" i="7"/>
  <c r="J46" i="7"/>
  <c r="C116" i="7"/>
  <c r="T115" i="7"/>
  <c r="AK114" i="7"/>
  <c r="H6" i="5"/>
  <c r="G115" i="7"/>
  <c r="AQ45" i="7"/>
  <c r="H46" i="7"/>
  <c r="AP114" i="7"/>
  <c r="G46" i="7"/>
  <c r="P46" i="7"/>
  <c r="E207" i="7"/>
  <c r="E46" i="7"/>
  <c r="G207" i="7"/>
  <c r="AK206" i="7"/>
  <c r="N115" i="7"/>
  <c r="AB163" i="7"/>
  <c r="P163" i="7"/>
  <c r="F163" i="7"/>
  <c r="Z207" i="7"/>
  <c r="O115" i="7"/>
  <c r="AI114" i="7"/>
  <c r="AS206" i="7"/>
  <c r="J151" i="7"/>
  <c r="S163" i="7"/>
  <c r="I168" i="7"/>
  <c r="D44" i="7"/>
  <c r="D170" i="7"/>
  <c r="Z46" i="7"/>
  <c r="C206" i="5"/>
  <c r="C6" i="5"/>
  <c r="E9" i="7" s="1"/>
  <c r="Q115" i="7"/>
  <c r="W207" i="7"/>
  <c r="AI162" i="7"/>
  <c r="I7" i="7"/>
  <c r="V207" i="7"/>
  <c r="D32" i="7"/>
  <c r="H61" i="5"/>
  <c r="AF207" i="7"/>
  <c r="P115" i="7"/>
  <c r="O163" i="7"/>
  <c r="AA115" i="7"/>
  <c r="K207" i="7"/>
  <c r="Z163" i="7"/>
  <c r="AI206" i="7"/>
  <c r="AJ114" i="7"/>
  <c r="K46" i="7"/>
  <c r="AE115" i="7"/>
  <c r="W46" i="7"/>
  <c r="P207" i="7"/>
  <c r="AK162" i="7"/>
  <c r="H106" i="5"/>
  <c r="E115" i="7"/>
  <c r="V46" i="7"/>
  <c r="D106" i="5"/>
  <c r="N149" i="7"/>
  <c r="C63" i="5"/>
  <c r="H63" i="5"/>
  <c r="R46" i="7"/>
  <c r="D6" i="5"/>
  <c r="D101" i="7"/>
  <c r="Y30" i="7"/>
  <c r="D61" i="5"/>
  <c r="Q163" i="7"/>
  <c r="M163" i="7"/>
  <c r="Y46" i="7"/>
  <c r="J163" i="7"/>
  <c r="G7" i="7"/>
  <c r="AM114" i="7"/>
  <c r="W163" i="7"/>
  <c r="AH162" i="7"/>
  <c r="K163" i="7"/>
  <c r="N46" i="7"/>
  <c r="AG46" i="7"/>
  <c r="AP162" i="7"/>
  <c r="R115" i="7"/>
  <c r="I46" i="7"/>
  <c r="H115" i="7"/>
  <c r="H163" i="7"/>
  <c r="AD163" i="7"/>
  <c r="H30" i="7"/>
  <c r="U163" i="7"/>
  <c r="AQ114" i="7"/>
  <c r="AK45" i="7"/>
  <c r="T163" i="7"/>
  <c r="AE207" i="7"/>
  <c r="I115" i="7"/>
  <c r="Z115" i="7"/>
  <c r="M149" i="7"/>
  <c r="M46" i="7"/>
  <c r="AL114" i="7"/>
  <c r="N207" i="7"/>
  <c r="R207" i="7"/>
  <c r="D9" i="7"/>
  <c r="AA30" i="7"/>
  <c r="W115" i="7"/>
  <c r="S207" i="7"/>
  <c r="F207" i="7"/>
  <c r="I53" i="7"/>
  <c r="L151" i="7"/>
  <c r="AT206" i="7"/>
  <c r="H168" i="7"/>
  <c r="Q207" i="7"/>
  <c r="AJ45" i="7"/>
  <c r="D46" i="7"/>
  <c r="AL206" i="7"/>
  <c r="K115" i="7"/>
  <c r="L207" i="7"/>
  <c r="D163" i="7"/>
  <c r="AT162" i="7"/>
  <c r="AC163" i="7"/>
  <c r="AT45" i="7"/>
  <c r="Y207" i="7"/>
  <c r="G30" i="7"/>
  <c r="M207" i="7"/>
  <c r="AF23" i="7"/>
  <c r="E170" i="7"/>
  <c r="V115" i="7"/>
  <c r="AP206" i="7"/>
  <c r="AE46" i="7"/>
  <c r="X163" i="7"/>
  <c r="Y115" i="7"/>
  <c r="J207" i="7"/>
  <c r="AO114" i="7"/>
  <c r="AQ162" i="7"/>
  <c r="F115" i="7"/>
  <c r="K151" i="7"/>
  <c r="F46" i="7"/>
  <c r="S46" i="7"/>
  <c r="AM206" i="7"/>
  <c r="J115" i="7"/>
  <c r="AS22" i="7"/>
  <c r="AF115" i="7"/>
  <c r="AO206" i="7"/>
  <c r="AJ206" i="7"/>
  <c r="H207" i="7"/>
  <c r="G53" i="7"/>
  <c r="F55" i="7"/>
  <c r="H7" i="7"/>
  <c r="O207" i="7"/>
  <c r="L115" i="7"/>
  <c r="F32" i="7"/>
  <c r="X46" i="7"/>
  <c r="E101" i="7"/>
  <c r="F101" i="7"/>
  <c r="G99" i="7"/>
  <c r="H99" i="7"/>
  <c r="I99" i="7"/>
  <c r="Y29" i="7" l="1"/>
  <c r="D43" i="7"/>
  <c r="N273" i="5"/>
  <c r="N173" i="5"/>
  <c r="J63" i="5"/>
  <c r="J61" i="5"/>
  <c r="J415" i="5"/>
  <c r="J206" i="5"/>
  <c r="J106" i="5"/>
  <c r="J6" i="5"/>
  <c r="M148" i="7"/>
  <c r="J150" i="7"/>
  <c r="G167" i="7"/>
  <c r="D169" i="7"/>
  <c r="G162" i="7"/>
  <c r="D206" i="7"/>
  <c r="Y162" i="7"/>
  <c r="Y206" i="7"/>
  <c r="V206" i="7"/>
  <c r="AB162" i="7"/>
  <c r="P162" i="7"/>
  <c r="V162" i="7"/>
  <c r="J206" i="7"/>
  <c r="S206" i="7"/>
  <c r="AE206" i="7"/>
  <c r="M162" i="7"/>
  <c r="D162" i="7"/>
  <c r="J162" i="7"/>
  <c r="S162" i="7"/>
  <c r="M206" i="7"/>
  <c r="G206" i="7"/>
  <c r="P206" i="7"/>
  <c r="AV209" i="7"/>
  <c r="G98" i="7"/>
  <c r="D100" i="7"/>
  <c r="S114" i="7"/>
  <c r="V114" i="7"/>
  <c r="Y114" i="7"/>
  <c r="J114" i="7"/>
  <c r="G114" i="7"/>
  <c r="D114" i="7"/>
  <c r="P114" i="7"/>
  <c r="M114" i="7"/>
  <c r="AE114" i="7"/>
  <c r="AV117" i="7"/>
  <c r="G52" i="7"/>
  <c r="D424" i="5"/>
  <c r="C424" i="5"/>
  <c r="J424" i="5" s="1"/>
  <c r="H424" i="5"/>
  <c r="U425" i="5"/>
  <c r="D374" i="5"/>
  <c r="C374" i="5"/>
  <c r="J374" i="5" s="1"/>
  <c r="H374" i="5"/>
  <c r="U375" i="5"/>
  <c r="U225" i="5"/>
  <c r="U275" i="5"/>
  <c r="U325" i="5"/>
  <c r="U125" i="5"/>
  <c r="U175" i="5"/>
  <c r="G29" i="7"/>
  <c r="D31" i="7"/>
  <c r="P45" i="7"/>
  <c r="V45" i="7"/>
  <c r="G45" i="7"/>
  <c r="Y45" i="7"/>
  <c r="D45" i="7"/>
  <c r="M45" i="7"/>
  <c r="J45" i="7"/>
  <c r="S45" i="7"/>
  <c r="AE45" i="7"/>
  <c r="AV48" i="7"/>
  <c r="AE22" i="7"/>
  <c r="AV24" i="7"/>
  <c r="N74" i="5"/>
  <c r="U75" i="5"/>
  <c r="U24" i="5"/>
  <c r="N7" i="5"/>
  <c r="H416" i="5"/>
  <c r="D416" i="5"/>
  <c r="C416" i="5"/>
  <c r="C307" i="5"/>
  <c r="J307" i="5" s="1"/>
  <c r="D307" i="5"/>
  <c r="H307" i="5"/>
  <c r="C366" i="5"/>
  <c r="J366" i="5" s="1"/>
  <c r="D366" i="5"/>
  <c r="H366" i="5"/>
  <c r="J30" i="7"/>
  <c r="H140" i="7"/>
  <c r="C263" i="5"/>
  <c r="X186" i="7"/>
  <c r="C261" i="5"/>
  <c r="AJ93" i="7"/>
  <c r="AM70" i="7"/>
  <c r="N94" i="7"/>
  <c r="AO93" i="7"/>
  <c r="AM185" i="7"/>
  <c r="O140" i="7"/>
  <c r="AK139" i="7"/>
  <c r="AL185" i="7"/>
  <c r="AO70" i="7"/>
  <c r="P71" i="7"/>
  <c r="AQ70" i="7"/>
  <c r="Z94" i="7"/>
  <c r="C207" i="5"/>
  <c r="M186" i="7"/>
  <c r="D64" i="5"/>
  <c r="K94" i="7"/>
  <c r="I140" i="7"/>
  <c r="G71" i="7"/>
  <c r="H64" i="5"/>
  <c r="AB94" i="7"/>
  <c r="AH185" i="7"/>
  <c r="Q140" i="7"/>
  <c r="AA122" i="7"/>
  <c r="H71" i="7"/>
  <c r="AD186" i="7"/>
  <c r="G126" i="7"/>
  <c r="L30" i="7"/>
  <c r="V94" i="7"/>
  <c r="AB71" i="7"/>
  <c r="D140" i="7"/>
  <c r="Y122" i="7"/>
  <c r="N186" i="7"/>
  <c r="D172" i="7"/>
  <c r="AJ139" i="7"/>
  <c r="AT139" i="7"/>
  <c r="C163" i="5"/>
  <c r="R195" i="7"/>
  <c r="D261" i="5"/>
  <c r="K30" i="7"/>
  <c r="V140" i="7"/>
  <c r="AL93" i="7"/>
  <c r="C66" i="5"/>
  <c r="J199" i="7"/>
  <c r="I186" i="7"/>
  <c r="C64" i="5"/>
  <c r="AM139" i="7"/>
  <c r="AA140" i="7"/>
  <c r="AD94" i="7"/>
  <c r="C107" i="5"/>
  <c r="D57" i="7" s="1"/>
  <c r="D161" i="5"/>
  <c r="P140" i="7"/>
  <c r="J168" i="7"/>
  <c r="AS185" i="7"/>
  <c r="L186" i="7"/>
  <c r="H186" i="7"/>
  <c r="J153" i="7"/>
  <c r="U140" i="7"/>
  <c r="D55" i="7"/>
  <c r="E71" i="7"/>
  <c r="T186" i="7"/>
  <c r="Z122" i="7"/>
  <c r="D263" i="5"/>
  <c r="L168" i="7"/>
  <c r="AS93" i="7"/>
  <c r="AC140" i="7"/>
  <c r="Y140" i="7"/>
  <c r="R94" i="7"/>
  <c r="K99" i="7"/>
  <c r="E94" i="7"/>
  <c r="J124" i="7"/>
  <c r="F136" i="7"/>
  <c r="AK93" i="7"/>
  <c r="M71" i="7"/>
  <c r="V186" i="7"/>
  <c r="AL139" i="7"/>
  <c r="C7" i="5"/>
  <c r="H107" i="5"/>
  <c r="H66" i="5"/>
  <c r="AH93" i="7"/>
  <c r="J71" i="7"/>
  <c r="AB140" i="7"/>
  <c r="U186" i="7"/>
  <c r="AP139" i="7"/>
  <c r="U94" i="7"/>
  <c r="K71" i="7"/>
  <c r="AH70" i="7"/>
  <c r="K168" i="7"/>
  <c r="W71" i="7"/>
  <c r="Z186" i="7"/>
  <c r="AK185" i="7"/>
  <c r="Y94" i="7"/>
  <c r="Q71" i="7"/>
  <c r="AO139" i="7"/>
  <c r="K7" i="7"/>
  <c r="H263" i="5"/>
  <c r="D71" i="7"/>
  <c r="AP70" i="7"/>
  <c r="P195" i="7"/>
  <c r="E186" i="7"/>
  <c r="AC186" i="7"/>
  <c r="AH139" i="7"/>
  <c r="D7" i="5"/>
  <c r="Q195" i="7"/>
  <c r="Z71" i="7"/>
  <c r="E34" i="7"/>
  <c r="AT70" i="7"/>
  <c r="F57" i="7"/>
  <c r="H126" i="7"/>
  <c r="H207" i="5"/>
  <c r="K186" i="7"/>
  <c r="AS139" i="7"/>
  <c r="J99" i="7"/>
  <c r="K153" i="7"/>
  <c r="R140" i="7"/>
  <c r="G140" i="7"/>
  <c r="T94" i="7"/>
  <c r="H94" i="7"/>
  <c r="K124" i="7"/>
  <c r="M94" i="7"/>
  <c r="AD71" i="7"/>
  <c r="AJ70" i="7"/>
  <c r="AT93" i="7"/>
  <c r="W94" i="7"/>
  <c r="L71" i="7"/>
  <c r="S186" i="7"/>
  <c r="D163" i="5"/>
  <c r="G186" i="7"/>
  <c r="L153" i="7"/>
  <c r="N140" i="7"/>
  <c r="AQ93" i="7"/>
  <c r="AP93" i="7"/>
  <c r="G94" i="7"/>
  <c r="D34" i="7"/>
  <c r="N71" i="7"/>
  <c r="R186" i="7"/>
  <c r="T71" i="7"/>
  <c r="D107" i="5"/>
  <c r="V71" i="7"/>
  <c r="L53" i="7"/>
  <c r="O94" i="7"/>
  <c r="AT185" i="7"/>
  <c r="H261" i="5"/>
  <c r="L199" i="7"/>
  <c r="D11" i="7"/>
  <c r="AI70" i="7"/>
  <c r="D103" i="7"/>
  <c r="D136" i="7"/>
  <c r="E140" i="7"/>
  <c r="AA71" i="7"/>
  <c r="AI185" i="7"/>
  <c r="F9" i="7"/>
  <c r="I71" i="7"/>
  <c r="S140" i="7"/>
  <c r="F34" i="7"/>
  <c r="L94" i="7"/>
  <c r="F94" i="7"/>
  <c r="AS70" i="7"/>
  <c r="X140" i="7"/>
  <c r="H163" i="5"/>
  <c r="AA186" i="7"/>
  <c r="AQ139" i="7"/>
  <c r="S71" i="7"/>
  <c r="AC94" i="7"/>
  <c r="U71" i="7"/>
  <c r="K199" i="7"/>
  <c r="T140" i="7"/>
  <c r="Y71" i="7"/>
  <c r="F186" i="7"/>
  <c r="X94" i="7"/>
  <c r="J186" i="7"/>
  <c r="AM93" i="7"/>
  <c r="D94" i="7"/>
  <c r="P186" i="7"/>
  <c r="D66" i="5"/>
  <c r="H7" i="5"/>
  <c r="W186" i="7"/>
  <c r="L140" i="7"/>
  <c r="M140" i="7"/>
  <c r="Z140" i="7"/>
  <c r="H161" i="5"/>
  <c r="E103" i="7"/>
  <c r="E136" i="7"/>
  <c r="AA94" i="7"/>
  <c r="E11" i="7"/>
  <c r="AP185" i="7"/>
  <c r="F71" i="7"/>
  <c r="W140" i="7"/>
  <c r="F103" i="7"/>
  <c r="C24" i="7"/>
  <c r="AO185" i="7"/>
  <c r="J140" i="7"/>
  <c r="D186" i="7"/>
  <c r="X71" i="7"/>
  <c r="AB186" i="7"/>
  <c r="E172" i="7"/>
  <c r="R149" i="7"/>
  <c r="O71" i="7"/>
  <c r="J94" i="7"/>
  <c r="O186" i="7"/>
  <c r="F140" i="7"/>
  <c r="L124" i="7"/>
  <c r="AQ185" i="7"/>
  <c r="AK70" i="7"/>
  <c r="S94" i="7"/>
  <c r="Q149" i="7"/>
  <c r="I126" i="7"/>
  <c r="AJ185" i="7"/>
  <c r="AC71" i="7"/>
  <c r="Q186" i="7"/>
  <c r="AI139" i="7"/>
  <c r="K140" i="7"/>
  <c r="Y186" i="7"/>
  <c r="F172" i="7"/>
  <c r="AL70" i="7"/>
  <c r="C161" i="5"/>
  <c r="P94" i="7"/>
  <c r="L99" i="7"/>
  <c r="K53" i="7"/>
  <c r="AI93" i="7"/>
  <c r="Q94" i="7"/>
  <c r="D207" i="5"/>
  <c r="R71" i="7"/>
  <c r="I94" i="7"/>
  <c r="AD140" i="7"/>
  <c r="P149" i="7"/>
  <c r="L7" i="7"/>
  <c r="J7" i="7"/>
  <c r="Z76" i="7"/>
  <c r="G80" i="7"/>
  <c r="H80" i="7"/>
  <c r="AA76" i="7"/>
  <c r="J78" i="7"/>
  <c r="Y76" i="7"/>
  <c r="F90" i="7"/>
  <c r="K78" i="7"/>
  <c r="E90" i="7"/>
  <c r="I80" i="7"/>
  <c r="D90" i="7"/>
  <c r="L78" i="7"/>
  <c r="Y121" i="7" l="1"/>
  <c r="D135" i="7"/>
  <c r="Y75" i="7"/>
  <c r="D89" i="7"/>
  <c r="G125" i="7"/>
  <c r="J123" i="7"/>
  <c r="J263" i="5"/>
  <c r="J261" i="5"/>
  <c r="N274" i="5"/>
  <c r="G79" i="7"/>
  <c r="J77" i="7"/>
  <c r="J163" i="5"/>
  <c r="J161" i="5"/>
  <c r="N174" i="5"/>
  <c r="J64" i="5"/>
  <c r="D54" i="7"/>
  <c r="J416" i="5"/>
  <c r="J207" i="5"/>
  <c r="J107" i="5"/>
  <c r="J66" i="5"/>
  <c r="J7" i="5"/>
  <c r="J152" i="7"/>
  <c r="P148" i="7"/>
  <c r="J198" i="7"/>
  <c r="P194" i="7"/>
  <c r="D171" i="7"/>
  <c r="J167" i="7"/>
  <c r="J185" i="7"/>
  <c r="AB185" i="7"/>
  <c r="M185" i="7"/>
  <c r="V185" i="7"/>
  <c r="S185" i="7"/>
  <c r="P185" i="7"/>
  <c r="Y185" i="7"/>
  <c r="G185" i="7"/>
  <c r="D185" i="7"/>
  <c r="D102" i="7"/>
  <c r="J98" i="7"/>
  <c r="M139" i="7"/>
  <c r="J139" i="7"/>
  <c r="P139" i="7"/>
  <c r="Y139" i="7"/>
  <c r="G139" i="7"/>
  <c r="D139" i="7"/>
  <c r="V139" i="7"/>
  <c r="AB139" i="7"/>
  <c r="S139" i="7"/>
  <c r="D56" i="7"/>
  <c r="AB70" i="7"/>
  <c r="D70" i="7"/>
  <c r="Y70" i="7"/>
  <c r="P70" i="7"/>
  <c r="M93" i="7"/>
  <c r="V93" i="7"/>
  <c r="AB93" i="7"/>
  <c r="V70" i="7"/>
  <c r="J93" i="7"/>
  <c r="S93" i="7"/>
  <c r="P93" i="7"/>
  <c r="M70" i="7"/>
  <c r="J70" i="7"/>
  <c r="Y93" i="7"/>
  <c r="G93" i="7"/>
  <c r="D93" i="7"/>
  <c r="G70" i="7"/>
  <c r="S70" i="7"/>
  <c r="C425" i="5"/>
  <c r="J425" i="5" s="1"/>
  <c r="H425" i="5"/>
  <c r="U426" i="5"/>
  <c r="D425" i="5"/>
  <c r="U226" i="5"/>
  <c r="C375" i="5"/>
  <c r="J375" i="5" s="1"/>
  <c r="H375" i="5"/>
  <c r="U376" i="5"/>
  <c r="D375" i="5"/>
  <c r="U326" i="5"/>
  <c r="U276" i="5"/>
  <c r="U126" i="5"/>
  <c r="U176" i="5"/>
  <c r="D33" i="7"/>
  <c r="J29" i="7"/>
  <c r="AV25" i="7"/>
  <c r="N75" i="5"/>
  <c r="U76" i="5"/>
  <c r="U25" i="5"/>
  <c r="N8" i="5"/>
  <c r="G6" i="7"/>
  <c r="D8" i="7"/>
  <c r="AE10" i="7"/>
  <c r="AE8" i="7"/>
  <c r="AE6" i="7"/>
  <c r="D417" i="5"/>
  <c r="C417" i="5"/>
  <c r="H417" i="5"/>
  <c r="C367" i="5"/>
  <c r="J367" i="5" s="1"/>
  <c r="H367" i="5"/>
  <c r="D367" i="5"/>
  <c r="C308" i="5"/>
  <c r="J308" i="5" s="1"/>
  <c r="H308" i="5"/>
  <c r="D308" i="5"/>
  <c r="E36" i="7"/>
  <c r="Q117" i="7"/>
  <c r="AL208" i="7"/>
  <c r="AM116" i="7"/>
  <c r="AP47" i="7"/>
  <c r="E209" i="7"/>
  <c r="R117" i="7"/>
  <c r="L117" i="7"/>
  <c r="R48" i="7"/>
  <c r="AA209" i="7"/>
  <c r="J209" i="7"/>
  <c r="O168" i="7"/>
  <c r="C67" i="5"/>
  <c r="AJ116" i="7"/>
  <c r="Y209" i="7"/>
  <c r="AQ47" i="7"/>
  <c r="Q48" i="7"/>
  <c r="Y117" i="7"/>
  <c r="D164" i="5"/>
  <c r="P48" i="7"/>
  <c r="W48" i="7"/>
  <c r="AT116" i="7"/>
  <c r="D36" i="7"/>
  <c r="T48" i="7"/>
  <c r="N30" i="7"/>
  <c r="L209" i="7"/>
  <c r="AD48" i="7"/>
  <c r="AI116" i="7"/>
  <c r="D264" i="5"/>
  <c r="K209" i="7"/>
  <c r="AO208" i="7"/>
  <c r="F117" i="7"/>
  <c r="AP208" i="7"/>
  <c r="Q209" i="7"/>
  <c r="N209" i="7"/>
  <c r="D208" i="5"/>
  <c r="AC209" i="7"/>
  <c r="I209" i="7"/>
  <c r="X117" i="7"/>
  <c r="F48" i="7"/>
  <c r="U117" i="7"/>
  <c r="J48" i="7"/>
  <c r="AA48" i="7"/>
  <c r="Q25" i="7"/>
  <c r="J53" i="7"/>
  <c r="C4" i="7"/>
  <c r="F174" i="7"/>
  <c r="U149" i="7"/>
  <c r="W117" i="7"/>
  <c r="AB209" i="7"/>
  <c r="AQ24" i="7"/>
  <c r="K117" i="7"/>
  <c r="Z48" i="7"/>
  <c r="I48" i="7"/>
  <c r="C166" i="5"/>
  <c r="D117" i="7"/>
  <c r="AK208" i="7"/>
  <c r="D209" i="7"/>
  <c r="H117" i="7"/>
  <c r="S48" i="7"/>
  <c r="H164" i="5"/>
  <c r="N48" i="7"/>
  <c r="Z209" i="7"/>
  <c r="X25" i="7"/>
  <c r="P209" i="7"/>
  <c r="S209" i="7"/>
  <c r="X209" i="7"/>
  <c r="D174" i="7"/>
  <c r="AH116" i="7"/>
  <c r="E57" i="7"/>
  <c r="C108" i="5"/>
  <c r="J117" i="7"/>
  <c r="J155" i="7"/>
  <c r="AM47" i="7"/>
  <c r="AS116" i="7"/>
  <c r="AH47" i="7"/>
  <c r="F209" i="7"/>
  <c r="V117" i="7"/>
  <c r="AD117" i="7"/>
  <c r="AP148" i="7"/>
  <c r="G117" i="7"/>
  <c r="G48" i="7"/>
  <c r="C264" i="5"/>
  <c r="H266" i="5"/>
  <c r="S149" i="7"/>
  <c r="D48" i="7"/>
  <c r="G209" i="7"/>
  <c r="AJ47" i="7"/>
  <c r="M124" i="7"/>
  <c r="F36" i="7"/>
  <c r="H108" i="5"/>
  <c r="O53" i="7"/>
  <c r="AO116" i="7"/>
  <c r="AQ208" i="7"/>
  <c r="U195" i="7"/>
  <c r="J201" i="7"/>
  <c r="H264" i="5"/>
  <c r="K48" i="7"/>
  <c r="K201" i="7"/>
  <c r="AM208" i="7"/>
  <c r="AC48" i="7"/>
  <c r="L201" i="7"/>
  <c r="AK47" i="7"/>
  <c r="M48" i="7"/>
  <c r="O124" i="7"/>
  <c r="H209" i="7"/>
  <c r="AD209" i="7"/>
  <c r="AL116" i="7"/>
  <c r="AO47" i="7"/>
  <c r="N168" i="7"/>
  <c r="AT47" i="7"/>
  <c r="M53" i="7"/>
  <c r="X48" i="7"/>
  <c r="F11" i="7"/>
  <c r="AC117" i="7"/>
  <c r="E117" i="7"/>
  <c r="H208" i="5"/>
  <c r="AB117" i="7"/>
  <c r="L48" i="7"/>
  <c r="Y48" i="7"/>
  <c r="V209" i="7"/>
  <c r="M209" i="7"/>
  <c r="D67" i="5"/>
  <c r="M30" i="7"/>
  <c r="V48" i="7"/>
  <c r="E174" i="7"/>
  <c r="L155" i="7"/>
  <c r="U48" i="7"/>
  <c r="AH208" i="7"/>
  <c r="O117" i="7"/>
  <c r="H48" i="7"/>
  <c r="M168" i="7"/>
  <c r="N117" i="7"/>
  <c r="AB48" i="7"/>
  <c r="N25" i="7"/>
  <c r="G128" i="7"/>
  <c r="O209" i="7"/>
  <c r="AA117" i="7"/>
  <c r="AK116" i="7"/>
  <c r="S117" i="7"/>
  <c r="D166" i="5"/>
  <c r="W209" i="7"/>
  <c r="AO24" i="7"/>
  <c r="Z117" i="7"/>
  <c r="U209" i="7"/>
  <c r="C266" i="5"/>
  <c r="H67" i="5"/>
  <c r="D108" i="5"/>
  <c r="T209" i="7"/>
  <c r="C164" i="5"/>
  <c r="T117" i="7"/>
  <c r="S195" i="7"/>
  <c r="O48" i="7"/>
  <c r="T195" i="7"/>
  <c r="AL47" i="7"/>
  <c r="AT208" i="7"/>
  <c r="I117" i="7"/>
  <c r="AI208" i="7"/>
  <c r="M117" i="7"/>
  <c r="AS47" i="7"/>
  <c r="K155" i="7"/>
  <c r="AJ208" i="7"/>
  <c r="E48" i="7"/>
  <c r="P117" i="7"/>
  <c r="AQ116" i="7"/>
  <c r="D266" i="5"/>
  <c r="C208" i="5"/>
  <c r="AI47" i="7"/>
  <c r="R209" i="7"/>
  <c r="AS208" i="7"/>
  <c r="N78" i="7"/>
  <c r="H128" i="7"/>
  <c r="T149" i="7"/>
  <c r="H166" i="5"/>
  <c r="AP116" i="7"/>
  <c r="D59" i="7"/>
  <c r="E59" i="7"/>
  <c r="I128" i="7"/>
  <c r="N124" i="7"/>
  <c r="O78" i="7"/>
  <c r="H82" i="7"/>
  <c r="G82" i="7"/>
  <c r="I82" i="7"/>
  <c r="M78" i="7"/>
  <c r="E105" i="7"/>
  <c r="D105" i="7"/>
  <c r="N99" i="7"/>
  <c r="O99" i="7"/>
  <c r="M123" i="7" l="1"/>
  <c r="G127" i="7"/>
  <c r="G81" i="7"/>
  <c r="M77" i="7"/>
  <c r="J266" i="5"/>
  <c r="J264" i="5"/>
  <c r="N275" i="5"/>
  <c r="J166" i="5"/>
  <c r="J164" i="5"/>
  <c r="N175" i="5"/>
  <c r="J52" i="7"/>
  <c r="J417" i="5"/>
  <c r="J208" i="5"/>
  <c r="J108" i="5"/>
  <c r="J67" i="5"/>
  <c r="S148" i="7"/>
  <c r="J154" i="7"/>
  <c r="M167" i="7"/>
  <c r="D173" i="7"/>
  <c r="S194" i="7"/>
  <c r="J200" i="7"/>
  <c r="V208" i="7"/>
  <c r="AB208" i="7"/>
  <c r="J208" i="7"/>
  <c r="S208" i="7"/>
  <c r="P208" i="7"/>
  <c r="M208" i="7"/>
  <c r="Y208" i="7"/>
  <c r="G208" i="7"/>
  <c r="D208" i="7"/>
  <c r="G116" i="7"/>
  <c r="D116" i="7"/>
  <c r="V116" i="7"/>
  <c r="AB116" i="7"/>
  <c r="M116" i="7"/>
  <c r="Y116" i="7"/>
  <c r="J116" i="7"/>
  <c r="S116" i="7"/>
  <c r="P116" i="7"/>
  <c r="M52" i="7"/>
  <c r="H426" i="5"/>
  <c r="C426" i="5"/>
  <c r="J426" i="5" s="1"/>
  <c r="U427" i="5"/>
  <c r="D426" i="5"/>
  <c r="H376" i="5"/>
  <c r="C376" i="5"/>
  <c r="J376" i="5" s="1"/>
  <c r="U377" i="5"/>
  <c r="D376" i="5"/>
  <c r="U227" i="5"/>
  <c r="U277" i="5"/>
  <c r="U327" i="5"/>
  <c r="U127" i="5"/>
  <c r="U177" i="5"/>
  <c r="D35" i="7"/>
  <c r="G47" i="7"/>
  <c r="D47" i="7"/>
  <c r="M47" i="7"/>
  <c r="V47" i="7"/>
  <c r="AB47" i="7"/>
  <c r="Y47" i="7"/>
  <c r="J47" i="7"/>
  <c r="S47" i="7"/>
  <c r="P47" i="7"/>
  <c r="N76" i="5"/>
  <c r="U77" i="5"/>
  <c r="U26" i="5"/>
  <c r="N9" i="5"/>
  <c r="J6" i="7"/>
  <c r="D10" i="7"/>
  <c r="D309" i="5"/>
  <c r="C309" i="5"/>
  <c r="J309" i="5" s="1"/>
  <c r="H309" i="5"/>
  <c r="AH148" i="7"/>
  <c r="F105" i="7"/>
  <c r="O30" i="7"/>
  <c r="AD25" i="7"/>
  <c r="L25" i="7"/>
  <c r="AM148" i="7"/>
  <c r="D38" i="7"/>
  <c r="G25" i="7"/>
  <c r="H109" i="5"/>
  <c r="I25" i="7"/>
  <c r="S25" i="7"/>
  <c r="R30" i="7"/>
  <c r="AL24" i="7"/>
  <c r="D176" i="7"/>
  <c r="C209" i="5"/>
  <c r="E107" i="7" s="1"/>
  <c r="AH24" i="7"/>
  <c r="D109" i="5"/>
  <c r="C167" i="5"/>
  <c r="M99" i="7"/>
  <c r="V25" i="7"/>
  <c r="D209" i="5"/>
  <c r="AB25" i="7"/>
  <c r="F59" i="7"/>
  <c r="Q168" i="7"/>
  <c r="T25" i="7"/>
  <c r="F38" i="7"/>
  <c r="D267" i="5"/>
  <c r="M25" i="7"/>
  <c r="AT24" i="7"/>
  <c r="H167" i="5"/>
  <c r="R99" i="7"/>
  <c r="F176" i="7"/>
  <c r="AC25" i="7"/>
  <c r="AP24" i="7"/>
  <c r="AO148" i="7"/>
  <c r="O25" i="7"/>
  <c r="K25" i="7"/>
  <c r="C267" i="5"/>
  <c r="Q30" i="7"/>
  <c r="U25" i="7"/>
  <c r="J25" i="7"/>
  <c r="AL148" i="7"/>
  <c r="D107" i="7"/>
  <c r="Y25" i="7"/>
  <c r="AK24" i="7"/>
  <c r="P25" i="7"/>
  <c r="E176" i="7"/>
  <c r="E38" i="7"/>
  <c r="D25" i="7"/>
  <c r="D167" i="5"/>
  <c r="H209" i="5"/>
  <c r="H267" i="5"/>
  <c r="W25" i="7"/>
  <c r="AK148" i="7"/>
  <c r="P99" i="7"/>
  <c r="AI148" i="7"/>
  <c r="R25" i="7"/>
  <c r="AJ148" i="7"/>
  <c r="AJ24" i="7"/>
  <c r="AA25" i="7"/>
  <c r="AQ148" i="7"/>
  <c r="R168" i="7"/>
  <c r="H25" i="7"/>
  <c r="AS24" i="7"/>
  <c r="E25" i="7"/>
  <c r="Z25" i="7"/>
  <c r="F25" i="7"/>
  <c r="C109" i="5"/>
  <c r="AI24" i="7"/>
  <c r="N53" i="7"/>
  <c r="P53" i="7"/>
  <c r="AM24" i="7"/>
  <c r="P30" i="7"/>
  <c r="P168" i="7"/>
  <c r="Q99" i="7"/>
  <c r="F61" i="7"/>
  <c r="E61" i="7"/>
  <c r="Q53" i="7"/>
  <c r="R53" i="7"/>
  <c r="M98" i="7" l="1"/>
  <c r="J267" i="5"/>
  <c r="N276" i="5"/>
  <c r="J167" i="5"/>
  <c r="N176" i="5"/>
  <c r="M29" i="7"/>
  <c r="D104" i="7"/>
  <c r="J209" i="5"/>
  <c r="J109" i="5"/>
  <c r="D58" i="7"/>
  <c r="J24" i="7"/>
  <c r="Y24" i="7"/>
  <c r="M24" i="7"/>
  <c r="G24" i="7"/>
  <c r="V24" i="7"/>
  <c r="P24" i="7"/>
  <c r="D24" i="7"/>
  <c r="S24" i="7"/>
  <c r="AB24" i="7"/>
  <c r="D175" i="7"/>
  <c r="P167" i="7"/>
  <c r="P98" i="7"/>
  <c r="P52" i="7"/>
  <c r="H427" i="5"/>
  <c r="U428" i="5"/>
  <c r="D427" i="5"/>
  <c r="C427" i="5"/>
  <c r="J427" i="5" s="1"/>
  <c r="H377" i="5"/>
  <c r="U378" i="5"/>
  <c r="D377" i="5"/>
  <c r="C377" i="5"/>
  <c r="J377" i="5" s="1"/>
  <c r="U228" i="5"/>
  <c r="U328" i="5"/>
  <c r="D327" i="5"/>
  <c r="C327" i="5"/>
  <c r="J327" i="5" s="1"/>
  <c r="H327" i="5"/>
  <c r="U278" i="5"/>
  <c r="U128" i="5"/>
  <c r="U178" i="5"/>
  <c r="D37" i="7"/>
  <c r="P29" i="7"/>
  <c r="N77" i="5"/>
  <c r="U78" i="5"/>
  <c r="U27" i="5"/>
  <c r="N10" i="5"/>
  <c r="C310" i="5"/>
  <c r="J310" i="5" s="1"/>
  <c r="H310" i="5"/>
  <c r="D310" i="5"/>
  <c r="D227" i="5"/>
  <c r="D210" i="5"/>
  <c r="D178" i="7"/>
  <c r="S168" i="7"/>
  <c r="D40" i="7"/>
  <c r="C227" i="5"/>
  <c r="T168" i="7"/>
  <c r="F107" i="7"/>
  <c r="H110" i="5"/>
  <c r="H227" i="5"/>
  <c r="S30" i="7"/>
  <c r="H127" i="5"/>
  <c r="C110" i="5"/>
  <c r="T30" i="7"/>
  <c r="F40" i="7"/>
  <c r="E63" i="7"/>
  <c r="D127" i="5"/>
  <c r="U30" i="7"/>
  <c r="E178" i="7"/>
  <c r="AT148" i="7"/>
  <c r="D63" i="7"/>
  <c r="C127" i="5"/>
  <c r="D110" i="5"/>
  <c r="F178" i="7"/>
  <c r="F63" i="7"/>
  <c r="C210" i="5"/>
  <c r="H210" i="5"/>
  <c r="T99" i="7"/>
  <c r="D61" i="7"/>
  <c r="E40" i="7"/>
  <c r="F109" i="7"/>
  <c r="E109" i="7"/>
  <c r="U168" i="7"/>
  <c r="U53" i="7"/>
  <c r="T53" i="7"/>
  <c r="U99" i="7"/>
  <c r="D109" i="7"/>
  <c r="J227" i="5" l="1"/>
  <c r="J127" i="5"/>
  <c r="D60" i="7"/>
  <c r="D106" i="7"/>
  <c r="N277" i="5"/>
  <c r="N177" i="5"/>
  <c r="J210" i="5"/>
  <c r="J110" i="5"/>
  <c r="S167" i="7"/>
  <c r="D177" i="7"/>
  <c r="D108" i="7"/>
  <c r="D62" i="7"/>
  <c r="U429" i="5"/>
  <c r="D428" i="5"/>
  <c r="C428" i="5"/>
  <c r="J428" i="5" s="1"/>
  <c r="H428" i="5"/>
  <c r="U229" i="5"/>
  <c r="U379" i="5"/>
  <c r="D378" i="5"/>
  <c r="C378" i="5"/>
  <c r="J378" i="5" s="1"/>
  <c r="H378" i="5"/>
  <c r="U279" i="5"/>
  <c r="D328" i="5"/>
  <c r="U329" i="5"/>
  <c r="C328" i="5"/>
  <c r="J328" i="5" s="1"/>
  <c r="H328" i="5"/>
  <c r="U129" i="5"/>
  <c r="U179" i="5"/>
  <c r="S29" i="7"/>
  <c r="D39" i="7"/>
  <c r="N78" i="5"/>
  <c r="U79" i="5"/>
  <c r="U28" i="5"/>
  <c r="N11" i="5"/>
  <c r="D311" i="5"/>
  <c r="C311" i="5"/>
  <c r="J311" i="5" s="1"/>
  <c r="H311" i="5"/>
  <c r="D128" i="5"/>
  <c r="H211" i="5"/>
  <c r="E42" i="7"/>
  <c r="C211" i="5"/>
  <c r="C128" i="5"/>
  <c r="D42" i="7"/>
  <c r="E180" i="7"/>
  <c r="S53" i="7"/>
  <c r="H128" i="5"/>
  <c r="H111" i="5"/>
  <c r="W168" i="7"/>
  <c r="S99" i="7"/>
  <c r="C111" i="5"/>
  <c r="AP167" i="7"/>
  <c r="AS148" i="7"/>
  <c r="D211" i="5"/>
  <c r="H228" i="5"/>
  <c r="D180" i="7"/>
  <c r="W30" i="7"/>
  <c r="X168" i="7"/>
  <c r="D228" i="5"/>
  <c r="X30" i="7"/>
  <c r="F180" i="7"/>
  <c r="C228" i="5"/>
  <c r="V30" i="7"/>
  <c r="F42" i="7"/>
  <c r="V168" i="7"/>
  <c r="J228" i="5" l="1"/>
  <c r="J128" i="5"/>
  <c r="S98" i="7"/>
  <c r="S52" i="7"/>
  <c r="N278" i="5"/>
  <c r="N178" i="5"/>
  <c r="J211" i="5"/>
  <c r="J111" i="5"/>
  <c r="D179" i="7"/>
  <c r="V167" i="7"/>
  <c r="D429" i="5"/>
  <c r="C429" i="5"/>
  <c r="J429" i="5" s="1"/>
  <c r="U430" i="5"/>
  <c r="H429" i="5"/>
  <c r="U280" i="5"/>
  <c r="C329" i="5"/>
  <c r="J329" i="5" s="1"/>
  <c r="H329" i="5"/>
  <c r="U330" i="5"/>
  <c r="D329" i="5"/>
  <c r="D379" i="5"/>
  <c r="C379" i="5"/>
  <c r="J379" i="5" s="1"/>
  <c r="U380" i="5"/>
  <c r="H379" i="5"/>
  <c r="U230" i="5"/>
  <c r="U180" i="5"/>
  <c r="U130" i="5"/>
  <c r="D41" i="7"/>
  <c r="V29" i="7"/>
  <c r="N79" i="5"/>
  <c r="U80" i="5"/>
  <c r="U29" i="5"/>
  <c r="N12" i="5"/>
  <c r="C229" i="5"/>
  <c r="AI167" i="7"/>
  <c r="AH167" i="7"/>
  <c r="AK167" i="7"/>
  <c r="AL167" i="7"/>
  <c r="H229" i="5"/>
  <c r="D111" i="5"/>
  <c r="AJ29" i="7"/>
  <c r="AL29" i="7"/>
  <c r="D229" i="5"/>
  <c r="AJ167" i="7"/>
  <c r="AM167" i="7"/>
  <c r="C129" i="5"/>
  <c r="AQ29" i="7"/>
  <c r="AM29" i="7"/>
  <c r="H129" i="5"/>
  <c r="AK29" i="7"/>
  <c r="D129" i="5"/>
  <c r="AQ167" i="7"/>
  <c r="AP29" i="7"/>
  <c r="AO167" i="7"/>
  <c r="J229" i="5" l="1"/>
  <c r="J129" i="5"/>
  <c r="N279" i="5"/>
  <c r="N179" i="5"/>
  <c r="C430" i="5"/>
  <c r="J430" i="5" s="1"/>
  <c r="H430" i="5"/>
  <c r="U431" i="5"/>
  <c r="D430" i="5"/>
  <c r="U231" i="5"/>
  <c r="C380" i="5"/>
  <c r="J380" i="5" s="1"/>
  <c r="H380" i="5"/>
  <c r="U381" i="5"/>
  <c r="D380" i="5"/>
  <c r="H330" i="5"/>
  <c r="D330" i="5"/>
  <c r="C330" i="5"/>
  <c r="J330" i="5" s="1"/>
  <c r="U331" i="5"/>
  <c r="U281" i="5"/>
  <c r="U181" i="5"/>
  <c r="U131" i="5"/>
  <c r="N80" i="5"/>
  <c r="U81" i="5"/>
  <c r="U30" i="5"/>
  <c r="N13" i="5"/>
  <c r="C418" i="5"/>
  <c r="H418" i="5"/>
  <c r="D418" i="5"/>
  <c r="H368" i="5"/>
  <c r="D368" i="5"/>
  <c r="C368" i="5"/>
  <c r="J368" i="5" s="1"/>
  <c r="H230" i="5"/>
  <c r="R197" i="7"/>
  <c r="M153" i="7"/>
  <c r="P151" i="7"/>
  <c r="H68" i="5"/>
  <c r="D130" i="5"/>
  <c r="C65" i="5"/>
  <c r="D65" i="5"/>
  <c r="Q197" i="7"/>
  <c r="C230" i="5"/>
  <c r="C130" i="5"/>
  <c r="D71" i="5"/>
  <c r="C71" i="5"/>
  <c r="Q151" i="7"/>
  <c r="P197" i="7"/>
  <c r="N199" i="7"/>
  <c r="H130" i="5"/>
  <c r="M199" i="7"/>
  <c r="H65" i="5"/>
  <c r="N153" i="7"/>
  <c r="AI29" i="7"/>
  <c r="O199" i="7"/>
  <c r="AH29" i="7"/>
  <c r="R151" i="7"/>
  <c r="AT167" i="7"/>
  <c r="D68" i="5"/>
  <c r="AO29" i="7"/>
  <c r="D230" i="5"/>
  <c r="C68" i="5"/>
  <c r="H71" i="5"/>
  <c r="O153" i="7"/>
  <c r="I44" i="7"/>
  <c r="G44" i="7"/>
  <c r="Y32" i="7"/>
  <c r="Z32" i="7"/>
  <c r="H44" i="7"/>
  <c r="AA32" i="7"/>
  <c r="J230" i="5" l="1"/>
  <c r="J130" i="5"/>
  <c r="Y31" i="7"/>
  <c r="G43" i="7"/>
  <c r="N280" i="5"/>
  <c r="N180" i="5"/>
  <c r="J71" i="5"/>
  <c r="J65" i="5"/>
  <c r="J418" i="5"/>
  <c r="J68" i="5"/>
  <c r="M152" i="7"/>
  <c r="P150" i="7"/>
  <c r="M198" i="7"/>
  <c r="P196" i="7"/>
  <c r="H431" i="5"/>
  <c r="U432" i="5"/>
  <c r="D431" i="5"/>
  <c r="C431" i="5"/>
  <c r="J431" i="5" s="1"/>
  <c r="U332" i="5"/>
  <c r="D331" i="5"/>
  <c r="C331" i="5"/>
  <c r="J331" i="5" s="1"/>
  <c r="H331" i="5"/>
  <c r="H381" i="5"/>
  <c r="U382" i="5"/>
  <c r="D381" i="5"/>
  <c r="C381" i="5"/>
  <c r="J381" i="5" s="1"/>
  <c r="U232" i="5"/>
  <c r="U282" i="5"/>
  <c r="U182" i="5"/>
  <c r="U132" i="5"/>
  <c r="N81" i="5"/>
  <c r="U82" i="5"/>
  <c r="U31" i="5"/>
  <c r="N14" i="5"/>
  <c r="C419" i="5"/>
  <c r="H419" i="5"/>
  <c r="D419" i="5"/>
  <c r="D369" i="5"/>
  <c r="C369" i="5"/>
  <c r="J369" i="5" s="1"/>
  <c r="H369" i="5"/>
  <c r="C271" i="5"/>
  <c r="C171" i="5"/>
  <c r="C168" i="5"/>
  <c r="N201" i="7"/>
  <c r="T151" i="7"/>
  <c r="D72" i="5"/>
  <c r="C69" i="5"/>
  <c r="D271" i="5"/>
  <c r="H131" i="5"/>
  <c r="H265" i="5"/>
  <c r="D265" i="5"/>
  <c r="S197" i="7"/>
  <c r="N155" i="7"/>
  <c r="AS167" i="7"/>
  <c r="T197" i="7"/>
  <c r="H271" i="5"/>
  <c r="D131" i="5"/>
  <c r="O201" i="7"/>
  <c r="U151" i="7"/>
  <c r="D168" i="5"/>
  <c r="AP150" i="7"/>
  <c r="H69" i="5"/>
  <c r="M155" i="7"/>
  <c r="H231" i="5"/>
  <c r="C131" i="5"/>
  <c r="C268" i="5"/>
  <c r="U197" i="7"/>
  <c r="C231" i="5"/>
  <c r="D69" i="5"/>
  <c r="S151" i="7"/>
  <c r="M201" i="7"/>
  <c r="H72" i="5"/>
  <c r="D268" i="5"/>
  <c r="D231" i="5"/>
  <c r="O155" i="7"/>
  <c r="H268" i="5"/>
  <c r="C265" i="5"/>
  <c r="AT29" i="7"/>
  <c r="H136" i="7"/>
  <c r="I130" i="7"/>
  <c r="H165" i="5"/>
  <c r="H171" i="5"/>
  <c r="D165" i="5"/>
  <c r="H168" i="5"/>
  <c r="C165" i="5"/>
  <c r="C72" i="5"/>
  <c r="T78" i="7"/>
  <c r="Y78" i="7"/>
  <c r="I84" i="7"/>
  <c r="G136" i="7"/>
  <c r="P124" i="7"/>
  <c r="D171" i="5"/>
  <c r="AA78" i="7"/>
  <c r="I136" i="7"/>
  <c r="Q124" i="7"/>
  <c r="T124" i="7"/>
  <c r="G132" i="7"/>
  <c r="H132" i="7"/>
  <c r="Z124" i="7"/>
  <c r="I132" i="7"/>
  <c r="R124" i="7"/>
  <c r="G130" i="7"/>
  <c r="U124" i="7"/>
  <c r="Y124" i="7"/>
  <c r="H130" i="7"/>
  <c r="AA124" i="7"/>
  <c r="S124" i="7"/>
  <c r="P78" i="7"/>
  <c r="I90" i="7"/>
  <c r="S78" i="7"/>
  <c r="R78" i="7"/>
  <c r="H90" i="7"/>
  <c r="H86" i="7"/>
  <c r="G90" i="7"/>
  <c r="Q78" i="7"/>
  <c r="G86" i="7"/>
  <c r="H84" i="7"/>
  <c r="I86" i="7"/>
  <c r="G84" i="7"/>
  <c r="Z78" i="7"/>
  <c r="U78" i="7"/>
  <c r="P123" i="7" l="1"/>
  <c r="G129" i="7"/>
  <c r="Y123" i="7"/>
  <c r="G135" i="7"/>
  <c r="S123" i="7"/>
  <c r="G131" i="7"/>
  <c r="J271" i="5"/>
  <c r="J231" i="5"/>
  <c r="P77" i="7"/>
  <c r="G83" i="7"/>
  <c r="Y77" i="7"/>
  <c r="G89" i="7"/>
  <c r="G85" i="7"/>
  <c r="S77" i="7"/>
  <c r="J171" i="5"/>
  <c r="J131" i="5"/>
  <c r="J268" i="5"/>
  <c r="J265" i="5"/>
  <c r="N281" i="5"/>
  <c r="J168" i="5"/>
  <c r="J165" i="5"/>
  <c r="N181" i="5"/>
  <c r="J72" i="5"/>
  <c r="J419" i="5"/>
  <c r="J69" i="5"/>
  <c r="S150" i="7"/>
  <c r="M154" i="7"/>
  <c r="S196" i="7"/>
  <c r="M200" i="7"/>
  <c r="U433" i="5"/>
  <c r="D432" i="5"/>
  <c r="H432" i="5"/>
  <c r="C432" i="5"/>
  <c r="J432" i="5" s="1"/>
  <c r="U233" i="5"/>
  <c r="U383" i="5"/>
  <c r="D382" i="5"/>
  <c r="C382" i="5"/>
  <c r="J382" i="5" s="1"/>
  <c r="H382" i="5"/>
  <c r="U283" i="5"/>
  <c r="D332" i="5"/>
  <c r="H332" i="5"/>
  <c r="C332" i="5"/>
  <c r="J332" i="5" s="1"/>
  <c r="U333" i="5"/>
  <c r="U133" i="5"/>
  <c r="U183" i="5"/>
  <c r="N82" i="5"/>
  <c r="U83" i="5"/>
  <c r="U32" i="5"/>
  <c r="N15" i="5"/>
  <c r="C312" i="5"/>
  <c r="J312" i="5" s="1"/>
  <c r="D312" i="5"/>
  <c r="H312" i="5"/>
  <c r="C232" i="5"/>
  <c r="C73" i="5"/>
  <c r="I34" i="7"/>
  <c r="D212" i="5"/>
  <c r="AH150" i="7"/>
  <c r="AI150" i="7"/>
  <c r="H8" i="5"/>
  <c r="D232" i="5"/>
  <c r="H232" i="5"/>
  <c r="C9" i="5"/>
  <c r="C112" i="5"/>
  <c r="AA53" i="7" s="1"/>
  <c r="K170" i="7"/>
  <c r="L32" i="7"/>
  <c r="D8" i="5"/>
  <c r="J32" i="7"/>
  <c r="Y53" i="7"/>
  <c r="D9" i="5"/>
  <c r="AO150" i="7"/>
  <c r="C132" i="5"/>
  <c r="C172" i="5"/>
  <c r="H212" i="5"/>
  <c r="H269" i="5"/>
  <c r="C8" i="5"/>
  <c r="D112" i="5"/>
  <c r="G172" i="7"/>
  <c r="H169" i="5"/>
  <c r="D13" i="7"/>
  <c r="Z53" i="7"/>
  <c r="D269" i="5"/>
  <c r="L170" i="7"/>
  <c r="P7" i="7"/>
  <c r="M7" i="7"/>
  <c r="D172" i="5"/>
  <c r="J170" i="7"/>
  <c r="D272" i="5"/>
  <c r="H172" i="5"/>
  <c r="H73" i="5"/>
  <c r="D169" i="5"/>
  <c r="H112" i="5"/>
  <c r="AM150" i="7"/>
  <c r="G34" i="7"/>
  <c r="K32" i="7"/>
  <c r="O7" i="7"/>
  <c r="I172" i="7"/>
  <c r="H272" i="5"/>
  <c r="H132" i="5"/>
  <c r="H34" i="7"/>
  <c r="C269" i="5"/>
  <c r="E13" i="7"/>
  <c r="H172" i="7"/>
  <c r="C169" i="5"/>
  <c r="F15" i="7"/>
  <c r="E67" i="7"/>
  <c r="N80" i="7"/>
  <c r="AL150" i="7"/>
  <c r="F67" i="7"/>
  <c r="C272" i="5"/>
  <c r="D132" i="5"/>
  <c r="AK150" i="7"/>
  <c r="AQ150" i="7"/>
  <c r="AJ150" i="7"/>
  <c r="H9" i="5"/>
  <c r="D73" i="5"/>
  <c r="Q7" i="7"/>
  <c r="D67" i="7"/>
  <c r="O80" i="7"/>
  <c r="C212" i="5"/>
  <c r="O126" i="7"/>
  <c r="E15" i="7"/>
  <c r="F13" i="7"/>
  <c r="D15" i="7"/>
  <c r="N7" i="7"/>
  <c r="R7" i="7"/>
  <c r="K128" i="7"/>
  <c r="J128" i="7"/>
  <c r="N126" i="7"/>
  <c r="L128" i="7"/>
  <c r="M126" i="7"/>
  <c r="J82" i="7"/>
  <c r="M80" i="7"/>
  <c r="K82" i="7"/>
  <c r="L82" i="7"/>
  <c r="Z99" i="7"/>
  <c r="Y99" i="7"/>
  <c r="AA99" i="7"/>
  <c r="E113" i="7"/>
  <c r="D113" i="7"/>
  <c r="F113" i="7"/>
  <c r="J127" i="7" l="1"/>
  <c r="M125" i="7"/>
  <c r="J272" i="5"/>
  <c r="Y98" i="7"/>
  <c r="D112" i="7"/>
  <c r="J232" i="5"/>
  <c r="M79" i="7"/>
  <c r="J81" i="7"/>
  <c r="J172" i="5"/>
  <c r="Y52" i="7"/>
  <c r="D66" i="7"/>
  <c r="J132" i="5"/>
  <c r="J269" i="5"/>
  <c r="N282" i="5"/>
  <c r="J169" i="5"/>
  <c r="N182" i="5"/>
  <c r="J73" i="5"/>
  <c r="D14" i="7"/>
  <c r="P6" i="7"/>
  <c r="D12" i="7"/>
  <c r="M6" i="7"/>
  <c r="J9" i="5"/>
  <c r="J8" i="5"/>
  <c r="J212" i="5"/>
  <c r="J112" i="5"/>
  <c r="J169" i="7"/>
  <c r="G171" i="7"/>
  <c r="D433" i="5"/>
  <c r="C433" i="5"/>
  <c r="J433" i="5" s="1"/>
  <c r="H433" i="5"/>
  <c r="U434" i="5"/>
  <c r="C333" i="5"/>
  <c r="J333" i="5" s="1"/>
  <c r="U334" i="5"/>
  <c r="D333" i="5"/>
  <c r="H333" i="5"/>
  <c r="U284" i="5"/>
  <c r="D383" i="5"/>
  <c r="C383" i="5"/>
  <c r="J383" i="5" s="1"/>
  <c r="H383" i="5"/>
  <c r="U384" i="5"/>
  <c r="U234" i="5"/>
  <c r="U134" i="5"/>
  <c r="U184" i="5"/>
  <c r="J31" i="7"/>
  <c r="G33" i="7"/>
  <c r="N83" i="5"/>
  <c r="U84" i="5"/>
  <c r="H84" i="5" s="1"/>
  <c r="U33" i="5"/>
  <c r="N16" i="5"/>
  <c r="D313" i="5"/>
  <c r="H313" i="5"/>
  <c r="C313" i="5"/>
  <c r="J313" i="5" s="1"/>
  <c r="C233" i="5"/>
  <c r="D77" i="5"/>
  <c r="N170" i="7"/>
  <c r="M170" i="7"/>
  <c r="H233" i="5"/>
  <c r="C77" i="5"/>
  <c r="G174" i="7"/>
  <c r="I174" i="7"/>
  <c r="G36" i="7"/>
  <c r="D173" i="5"/>
  <c r="H77" i="5"/>
  <c r="D113" i="5"/>
  <c r="D10" i="5"/>
  <c r="M32" i="7"/>
  <c r="C173" i="5"/>
  <c r="H10" i="5"/>
  <c r="C113" i="5"/>
  <c r="AT150" i="7"/>
  <c r="N32" i="7"/>
  <c r="D273" i="5"/>
  <c r="H173" i="5"/>
  <c r="O170" i="7"/>
  <c r="D213" i="5"/>
  <c r="G57" i="7"/>
  <c r="C273" i="5"/>
  <c r="H133" i="5"/>
  <c r="H174" i="7"/>
  <c r="H36" i="7"/>
  <c r="H273" i="5"/>
  <c r="D133" i="5"/>
  <c r="I36" i="7"/>
  <c r="H113" i="5"/>
  <c r="H213" i="5"/>
  <c r="D233" i="5"/>
  <c r="C133" i="5"/>
  <c r="C10" i="5"/>
  <c r="C213" i="5"/>
  <c r="O32" i="7"/>
  <c r="H57" i="7"/>
  <c r="H103" i="7"/>
  <c r="I57" i="7"/>
  <c r="L55" i="7"/>
  <c r="K55" i="7"/>
  <c r="J55" i="7"/>
  <c r="U7" i="7"/>
  <c r="D17" i="7"/>
  <c r="F17" i="7"/>
  <c r="E17" i="7"/>
  <c r="S7" i="7"/>
  <c r="T7" i="7"/>
  <c r="J101" i="7"/>
  <c r="G103" i="7"/>
  <c r="L101" i="7"/>
  <c r="I103" i="7"/>
  <c r="K101" i="7"/>
  <c r="J273" i="5" l="1"/>
  <c r="J100" i="7"/>
  <c r="G102" i="7"/>
  <c r="J233" i="5"/>
  <c r="J173" i="5"/>
  <c r="N183" i="5"/>
  <c r="G56" i="7"/>
  <c r="J54" i="7"/>
  <c r="J133" i="5"/>
  <c r="J77" i="5"/>
  <c r="N283" i="5"/>
  <c r="S6" i="7"/>
  <c r="D16" i="7"/>
  <c r="J10" i="5"/>
  <c r="J213" i="5"/>
  <c r="J113" i="5"/>
  <c r="G173" i="7"/>
  <c r="M169" i="7"/>
  <c r="C434" i="5"/>
  <c r="J434" i="5" s="1"/>
  <c r="H434" i="5"/>
  <c r="D434" i="5"/>
  <c r="U435" i="5"/>
  <c r="U235" i="5"/>
  <c r="C234" i="5"/>
  <c r="J234" i="5" s="1"/>
  <c r="H234" i="5"/>
  <c r="D234" i="5"/>
  <c r="C384" i="5"/>
  <c r="J384" i="5" s="1"/>
  <c r="H384" i="5"/>
  <c r="U385" i="5"/>
  <c r="D384" i="5"/>
  <c r="H284" i="5"/>
  <c r="U285" i="5"/>
  <c r="D284" i="5"/>
  <c r="C284" i="5"/>
  <c r="J284" i="5" s="1"/>
  <c r="H334" i="5"/>
  <c r="C334" i="5"/>
  <c r="J334" i="5" s="1"/>
  <c r="U335" i="5"/>
  <c r="D334" i="5"/>
  <c r="C184" i="5"/>
  <c r="J184" i="5" s="1"/>
  <c r="H184" i="5"/>
  <c r="U185" i="5"/>
  <c r="D184" i="5"/>
  <c r="D134" i="5"/>
  <c r="C134" i="5"/>
  <c r="J134" i="5" s="1"/>
  <c r="H134" i="5"/>
  <c r="U135" i="5"/>
  <c r="G35" i="7"/>
  <c r="M31" i="7"/>
  <c r="N84" i="5"/>
  <c r="U85" i="5"/>
  <c r="H85" i="5" s="1"/>
  <c r="D84" i="5"/>
  <c r="C84" i="5"/>
  <c r="J84" i="5" s="1"/>
  <c r="U34" i="5"/>
  <c r="N17" i="5"/>
  <c r="H314" i="5"/>
  <c r="C314" i="5"/>
  <c r="J314" i="5" s="1"/>
  <c r="D314" i="5"/>
  <c r="Q32" i="7"/>
  <c r="I176" i="7"/>
  <c r="Q170" i="7"/>
  <c r="D214" i="5"/>
  <c r="H277" i="5"/>
  <c r="C12" i="5"/>
  <c r="P32" i="7"/>
  <c r="H114" i="5"/>
  <c r="D277" i="5"/>
  <c r="C214" i="5"/>
  <c r="H12" i="5"/>
  <c r="G38" i="7"/>
  <c r="D12" i="5"/>
  <c r="C277" i="5"/>
  <c r="D114" i="5"/>
  <c r="AS150" i="7"/>
  <c r="H105" i="7"/>
  <c r="H177" i="5"/>
  <c r="I38" i="7"/>
  <c r="H38" i="7"/>
  <c r="H214" i="5"/>
  <c r="M101" i="7"/>
  <c r="D177" i="5"/>
  <c r="R32" i="7"/>
  <c r="C114" i="5"/>
  <c r="G59" i="7"/>
  <c r="G105" i="7"/>
  <c r="P170" i="7"/>
  <c r="G176" i="7"/>
  <c r="R170" i="7"/>
  <c r="H176" i="7"/>
  <c r="O55" i="7"/>
  <c r="N101" i="7"/>
  <c r="C177" i="5"/>
  <c r="I105" i="7"/>
  <c r="O101" i="7"/>
  <c r="M55" i="7"/>
  <c r="N55" i="7"/>
  <c r="I59" i="7"/>
  <c r="H59" i="7"/>
  <c r="J277" i="5" l="1"/>
  <c r="G104" i="7"/>
  <c r="M100" i="7"/>
  <c r="J177" i="5"/>
  <c r="N184" i="5"/>
  <c r="G58" i="7"/>
  <c r="M54" i="7"/>
  <c r="N284" i="5"/>
  <c r="J12" i="5"/>
  <c r="J214" i="5"/>
  <c r="J114" i="5"/>
  <c r="P169" i="7"/>
  <c r="G175" i="7"/>
  <c r="H435" i="5"/>
  <c r="U436" i="5"/>
  <c r="D435" i="5"/>
  <c r="C435" i="5"/>
  <c r="J435" i="5" s="1"/>
  <c r="U236" i="5"/>
  <c r="C235" i="5"/>
  <c r="J235" i="5" s="1"/>
  <c r="H235" i="5"/>
  <c r="D235" i="5"/>
  <c r="U286" i="5"/>
  <c r="D285" i="5"/>
  <c r="C285" i="5"/>
  <c r="J285" i="5" s="1"/>
  <c r="H285" i="5"/>
  <c r="U336" i="5"/>
  <c r="D335" i="5"/>
  <c r="C335" i="5"/>
  <c r="J335" i="5" s="1"/>
  <c r="H335" i="5"/>
  <c r="H385" i="5"/>
  <c r="U386" i="5"/>
  <c r="D385" i="5"/>
  <c r="C385" i="5"/>
  <c r="J385" i="5" s="1"/>
  <c r="C135" i="5"/>
  <c r="J135" i="5" s="1"/>
  <c r="H135" i="5"/>
  <c r="U136" i="5"/>
  <c r="D135" i="5"/>
  <c r="H185" i="5"/>
  <c r="U186" i="5"/>
  <c r="D185" i="5"/>
  <c r="C185" i="5"/>
  <c r="J185" i="5" s="1"/>
  <c r="P31" i="7"/>
  <c r="G37" i="7"/>
  <c r="N85" i="5"/>
  <c r="U86" i="5"/>
  <c r="H86" i="5" s="1"/>
  <c r="D85" i="5"/>
  <c r="C85" i="5"/>
  <c r="J85" i="5" s="1"/>
  <c r="U35" i="5"/>
  <c r="N18" i="5"/>
  <c r="H315" i="5"/>
  <c r="D315" i="5"/>
  <c r="C315" i="5"/>
  <c r="J315" i="5" s="1"/>
  <c r="C115" i="5"/>
  <c r="C215" i="5"/>
  <c r="R55" i="7"/>
  <c r="G107" i="7"/>
  <c r="P55" i="7"/>
  <c r="T170" i="7"/>
  <c r="Q101" i="7"/>
  <c r="P101" i="7"/>
  <c r="G40" i="7"/>
  <c r="S170" i="7"/>
  <c r="H115" i="5"/>
  <c r="Q55" i="7"/>
  <c r="D215" i="5"/>
  <c r="I40" i="7"/>
  <c r="H178" i="7"/>
  <c r="G61" i="7"/>
  <c r="D115" i="5"/>
  <c r="G178" i="7"/>
  <c r="H40" i="7"/>
  <c r="T32" i="7"/>
  <c r="H61" i="7"/>
  <c r="U170" i="7"/>
  <c r="I178" i="7"/>
  <c r="H215" i="5"/>
  <c r="H107" i="7"/>
  <c r="U32" i="7"/>
  <c r="S32" i="7"/>
  <c r="I61" i="7"/>
  <c r="R101" i="7"/>
  <c r="I107" i="7"/>
  <c r="G106" i="7" l="1"/>
  <c r="N185" i="5"/>
  <c r="P54" i="7"/>
  <c r="N285" i="5"/>
  <c r="P100" i="7"/>
  <c r="J215" i="5"/>
  <c r="J115" i="5"/>
  <c r="G60" i="7"/>
  <c r="G177" i="7"/>
  <c r="S169" i="7"/>
  <c r="U437" i="5"/>
  <c r="D436" i="5"/>
  <c r="C436" i="5"/>
  <c r="J436" i="5" s="1"/>
  <c r="H436" i="5"/>
  <c r="U387" i="5"/>
  <c r="D386" i="5"/>
  <c r="C386" i="5"/>
  <c r="J386" i="5" s="1"/>
  <c r="H386" i="5"/>
  <c r="D336" i="5"/>
  <c r="H336" i="5"/>
  <c r="U337" i="5"/>
  <c r="C336" i="5"/>
  <c r="J336" i="5" s="1"/>
  <c r="D286" i="5"/>
  <c r="C286" i="5"/>
  <c r="J286" i="5" s="1"/>
  <c r="H286" i="5"/>
  <c r="U287" i="5"/>
  <c r="U237" i="5"/>
  <c r="D236" i="5"/>
  <c r="H236" i="5"/>
  <c r="C236" i="5"/>
  <c r="J236" i="5" s="1"/>
  <c r="H136" i="5"/>
  <c r="U137" i="5"/>
  <c r="D136" i="5"/>
  <c r="C136" i="5"/>
  <c r="J136" i="5" s="1"/>
  <c r="U187" i="5"/>
  <c r="D186" i="5"/>
  <c r="C186" i="5"/>
  <c r="J186" i="5" s="1"/>
  <c r="H186" i="5"/>
  <c r="G39" i="7"/>
  <c r="S31" i="7"/>
  <c r="N86" i="5"/>
  <c r="U87" i="5"/>
  <c r="H87" i="5" s="1"/>
  <c r="D86" i="5"/>
  <c r="C86" i="5"/>
  <c r="J86" i="5" s="1"/>
  <c r="U36" i="5"/>
  <c r="N19" i="5"/>
  <c r="H420" i="5"/>
  <c r="D420" i="5"/>
  <c r="C420" i="5"/>
  <c r="D370" i="5"/>
  <c r="C370" i="5"/>
  <c r="J370" i="5" s="1"/>
  <c r="H370" i="5"/>
  <c r="H316" i="5"/>
  <c r="C316" i="5"/>
  <c r="J316" i="5" s="1"/>
  <c r="D316" i="5"/>
  <c r="D78" i="5"/>
  <c r="D70" i="5"/>
  <c r="W32" i="7"/>
  <c r="P201" i="7"/>
  <c r="W170" i="7"/>
  <c r="C78" i="5"/>
  <c r="X170" i="7"/>
  <c r="H78" i="5"/>
  <c r="H70" i="5"/>
  <c r="S153" i="7"/>
  <c r="C74" i="5"/>
  <c r="R201" i="7"/>
  <c r="G42" i="7"/>
  <c r="H216" i="5"/>
  <c r="H180" i="7"/>
  <c r="I180" i="7"/>
  <c r="H116" i="5"/>
  <c r="P155" i="7"/>
  <c r="C116" i="5"/>
  <c r="U199" i="7"/>
  <c r="AP200" i="7"/>
  <c r="S55" i="7"/>
  <c r="AP198" i="7"/>
  <c r="H74" i="5"/>
  <c r="H170" i="5"/>
  <c r="Q201" i="7"/>
  <c r="T153" i="7"/>
  <c r="H42" i="7"/>
  <c r="V170" i="7"/>
  <c r="G180" i="7"/>
  <c r="R155" i="7"/>
  <c r="AP152" i="7"/>
  <c r="X32" i="7"/>
  <c r="D170" i="5"/>
  <c r="C70" i="5"/>
  <c r="AA34" i="7"/>
  <c r="S199" i="7"/>
  <c r="Q155" i="7"/>
  <c r="C170" i="5"/>
  <c r="AP154" i="7"/>
  <c r="I42" i="7"/>
  <c r="U153" i="7"/>
  <c r="V32" i="7"/>
  <c r="I63" i="7"/>
  <c r="J84" i="7"/>
  <c r="AA80" i="7"/>
  <c r="L44" i="7"/>
  <c r="D74" i="5"/>
  <c r="D116" i="5"/>
  <c r="C216" i="5"/>
  <c r="AP169" i="7"/>
  <c r="T199" i="7"/>
  <c r="D216" i="5"/>
  <c r="U55" i="7"/>
  <c r="Q80" i="7"/>
  <c r="Z80" i="7"/>
  <c r="S101" i="7"/>
  <c r="T80" i="7"/>
  <c r="T55" i="7"/>
  <c r="G63" i="7"/>
  <c r="H63" i="7"/>
  <c r="Y34" i="7"/>
  <c r="Z34" i="7"/>
  <c r="K44" i="7"/>
  <c r="J44" i="7"/>
  <c r="L86" i="7"/>
  <c r="Y80" i="7"/>
  <c r="L84" i="7"/>
  <c r="K86" i="7"/>
  <c r="J90" i="7"/>
  <c r="P80" i="7"/>
  <c r="K84" i="7"/>
  <c r="J86" i="7"/>
  <c r="L90" i="7"/>
  <c r="S80" i="7"/>
  <c r="K90" i="7"/>
  <c r="U80" i="7"/>
  <c r="R80" i="7"/>
  <c r="U101" i="7"/>
  <c r="G109" i="7"/>
  <c r="T101" i="7"/>
  <c r="I109" i="7"/>
  <c r="H109" i="7"/>
  <c r="S100" i="7" l="1"/>
  <c r="J85" i="7"/>
  <c r="S79" i="7"/>
  <c r="Y79" i="7"/>
  <c r="J89" i="7"/>
  <c r="J83" i="7"/>
  <c r="P79" i="7"/>
  <c r="N186" i="5"/>
  <c r="S54" i="7"/>
  <c r="G62" i="7"/>
  <c r="Y33" i="7"/>
  <c r="J43" i="7"/>
  <c r="J78" i="5"/>
  <c r="N286" i="5"/>
  <c r="G108" i="7"/>
  <c r="J74" i="5"/>
  <c r="J420" i="5"/>
  <c r="J216" i="5"/>
  <c r="J170" i="5"/>
  <c r="J116" i="5"/>
  <c r="J70" i="5"/>
  <c r="P154" i="7"/>
  <c r="S152" i="7"/>
  <c r="V169" i="7"/>
  <c r="G179" i="7"/>
  <c r="P200" i="7"/>
  <c r="S198" i="7"/>
  <c r="D437" i="5"/>
  <c r="C437" i="5"/>
  <c r="U438" i="5"/>
  <c r="H437" i="5"/>
  <c r="C337" i="5"/>
  <c r="J337" i="5" s="1"/>
  <c r="D337" i="5"/>
  <c r="H337" i="5"/>
  <c r="U338" i="5"/>
  <c r="C287" i="5"/>
  <c r="H287" i="5"/>
  <c r="U288" i="5"/>
  <c r="D287" i="5"/>
  <c r="D237" i="5"/>
  <c r="C237" i="5"/>
  <c r="J237" i="5" s="1"/>
  <c r="H237" i="5"/>
  <c r="U238" i="5"/>
  <c r="D387" i="5"/>
  <c r="C387" i="5"/>
  <c r="J387" i="5" s="1"/>
  <c r="H387" i="5"/>
  <c r="U388" i="5"/>
  <c r="U138" i="5"/>
  <c r="D137" i="5"/>
  <c r="C137" i="5"/>
  <c r="J137" i="5" s="1"/>
  <c r="H137" i="5"/>
  <c r="D187" i="5"/>
  <c r="C187" i="5"/>
  <c r="H187" i="5"/>
  <c r="U188" i="5"/>
  <c r="V31" i="7"/>
  <c r="G41" i="7"/>
  <c r="N87" i="5"/>
  <c r="U88" i="5"/>
  <c r="H88" i="5" s="1"/>
  <c r="C87" i="5"/>
  <c r="J87" i="5" s="1"/>
  <c r="D87" i="5"/>
  <c r="U37" i="5"/>
  <c r="N20" i="5"/>
  <c r="D278" i="5"/>
  <c r="D174" i="5"/>
  <c r="AL200" i="7"/>
  <c r="AH154" i="7"/>
  <c r="AQ200" i="7"/>
  <c r="AI200" i="7"/>
  <c r="AI198" i="7"/>
  <c r="AM200" i="7"/>
  <c r="AQ169" i="7"/>
  <c r="AL31" i="7"/>
  <c r="C278" i="5"/>
  <c r="H174" i="5"/>
  <c r="AM154" i="7"/>
  <c r="AQ152" i="7"/>
  <c r="AH169" i="7"/>
  <c r="D75" i="5"/>
  <c r="H75" i="5"/>
  <c r="AJ152" i="7"/>
  <c r="AM198" i="7"/>
  <c r="H278" i="5"/>
  <c r="AQ198" i="7"/>
  <c r="C274" i="5"/>
  <c r="C174" i="5"/>
  <c r="O84" i="7" s="1"/>
  <c r="AH152" i="7"/>
  <c r="AI169" i="7"/>
  <c r="AJ198" i="7"/>
  <c r="AO200" i="7"/>
  <c r="AL198" i="7"/>
  <c r="AH200" i="7"/>
  <c r="Q82" i="7"/>
  <c r="D178" i="5"/>
  <c r="AK198" i="7"/>
  <c r="D274" i="5"/>
  <c r="H79" i="5"/>
  <c r="AI154" i="7"/>
  <c r="C75" i="5"/>
  <c r="AJ200" i="7"/>
  <c r="H270" i="5"/>
  <c r="AK152" i="7"/>
  <c r="AO154" i="7"/>
  <c r="N84" i="7"/>
  <c r="AI152" i="7"/>
  <c r="H274" i="5"/>
  <c r="C79" i="5"/>
  <c r="AL152" i="7"/>
  <c r="AM169" i="7"/>
  <c r="AP31" i="7"/>
  <c r="D270" i="5"/>
  <c r="AO152" i="7"/>
  <c r="AM31" i="7"/>
  <c r="R82" i="7"/>
  <c r="AL154" i="7"/>
  <c r="C178" i="5"/>
  <c r="D79" i="5"/>
  <c r="AO169" i="7"/>
  <c r="AM152" i="7"/>
  <c r="AJ169" i="7"/>
  <c r="AK31" i="7"/>
  <c r="AJ154" i="7"/>
  <c r="AK200" i="7"/>
  <c r="P82" i="7"/>
  <c r="C270" i="5"/>
  <c r="U126" i="7"/>
  <c r="H178" i="5"/>
  <c r="AK154" i="7"/>
  <c r="AH198" i="7"/>
  <c r="AJ31" i="7"/>
  <c r="AK169" i="7"/>
  <c r="AQ154" i="7"/>
  <c r="AO198" i="7"/>
  <c r="AL169" i="7"/>
  <c r="M84" i="7"/>
  <c r="K130" i="7"/>
  <c r="J136" i="7"/>
  <c r="AQ31" i="7"/>
  <c r="S126" i="7"/>
  <c r="L136" i="7"/>
  <c r="Q128" i="7"/>
  <c r="J130" i="7"/>
  <c r="J132" i="7"/>
  <c r="K136" i="7"/>
  <c r="O130" i="7"/>
  <c r="L132" i="7"/>
  <c r="Q126" i="7"/>
  <c r="M130" i="7"/>
  <c r="L130" i="7"/>
  <c r="P128" i="7"/>
  <c r="K132" i="7"/>
  <c r="AA126" i="7"/>
  <c r="P126" i="7"/>
  <c r="N130" i="7"/>
  <c r="Y126" i="7"/>
  <c r="T126" i="7"/>
  <c r="Z126" i="7"/>
  <c r="R126" i="7"/>
  <c r="R128" i="7"/>
  <c r="S125" i="7" l="1"/>
  <c r="J131" i="7"/>
  <c r="Y125" i="7"/>
  <c r="J135" i="7"/>
  <c r="P125" i="7"/>
  <c r="J129" i="7"/>
  <c r="J278" i="5"/>
  <c r="M129" i="7"/>
  <c r="P127" i="7"/>
  <c r="J274" i="5"/>
  <c r="M83" i="7"/>
  <c r="P81" i="7"/>
  <c r="J178" i="5"/>
  <c r="J174" i="5"/>
  <c r="N187" i="5"/>
  <c r="J79" i="5"/>
  <c r="J270" i="5"/>
  <c r="N287" i="5"/>
  <c r="J75" i="5"/>
  <c r="N88" i="5"/>
  <c r="J437" i="5"/>
  <c r="J287" i="5"/>
  <c r="J187" i="5"/>
  <c r="C438" i="5"/>
  <c r="H438" i="5"/>
  <c r="U439" i="5"/>
  <c r="D438" i="5"/>
  <c r="C388" i="5"/>
  <c r="J388" i="5" s="1"/>
  <c r="H388" i="5"/>
  <c r="U389" i="5"/>
  <c r="D388" i="5"/>
  <c r="C238" i="5"/>
  <c r="J238" i="5" s="1"/>
  <c r="H238" i="5"/>
  <c r="D238" i="5"/>
  <c r="U239" i="5"/>
  <c r="H338" i="5"/>
  <c r="U339" i="5"/>
  <c r="D338" i="5"/>
  <c r="C338" i="5"/>
  <c r="J338" i="5" s="1"/>
  <c r="H288" i="5"/>
  <c r="U289" i="5"/>
  <c r="C288" i="5"/>
  <c r="D288" i="5"/>
  <c r="C188" i="5"/>
  <c r="H188" i="5"/>
  <c r="U189" i="5"/>
  <c r="D188" i="5"/>
  <c r="D138" i="5"/>
  <c r="C138" i="5"/>
  <c r="J138" i="5" s="1"/>
  <c r="H138" i="5"/>
  <c r="U139" i="5"/>
  <c r="U89" i="5"/>
  <c r="H89" i="5" s="1"/>
  <c r="D88" i="5"/>
  <c r="C88" i="5"/>
  <c r="J88" i="5" s="1"/>
  <c r="U38" i="5"/>
  <c r="N21" i="5"/>
  <c r="D279" i="5"/>
  <c r="D179" i="5"/>
  <c r="AI31" i="7"/>
  <c r="H279" i="5"/>
  <c r="H175" i="5"/>
  <c r="AT200" i="7"/>
  <c r="C279" i="5"/>
  <c r="C175" i="5"/>
  <c r="AT152" i="7"/>
  <c r="S82" i="7"/>
  <c r="H275" i="5"/>
  <c r="D175" i="5"/>
  <c r="AT154" i="7"/>
  <c r="O86" i="7"/>
  <c r="C275" i="5"/>
  <c r="H80" i="5"/>
  <c r="AT169" i="7"/>
  <c r="M86" i="7"/>
  <c r="D275" i="5"/>
  <c r="D80" i="5"/>
  <c r="AT198" i="7"/>
  <c r="N132" i="7"/>
  <c r="C179" i="5"/>
  <c r="C80" i="5"/>
  <c r="AH31" i="7"/>
  <c r="M132" i="7"/>
  <c r="H179" i="5"/>
  <c r="AO31" i="7"/>
  <c r="N86" i="7"/>
  <c r="O132" i="7"/>
  <c r="T82" i="7"/>
  <c r="U82" i="7"/>
  <c r="T128" i="7"/>
  <c r="S128" i="7"/>
  <c r="U128" i="7"/>
  <c r="S127" i="7" l="1"/>
  <c r="M131" i="7"/>
  <c r="J279" i="5"/>
  <c r="J275" i="5"/>
  <c r="N288" i="5"/>
  <c r="M85" i="7"/>
  <c r="S81" i="7"/>
  <c r="J179" i="5"/>
  <c r="J175" i="5"/>
  <c r="N188" i="5"/>
  <c r="J80" i="5"/>
  <c r="N89" i="5"/>
  <c r="J438" i="5"/>
  <c r="J288" i="5"/>
  <c r="J188" i="5"/>
  <c r="H439" i="5"/>
  <c r="U440" i="5"/>
  <c r="D439" i="5"/>
  <c r="C439" i="5"/>
  <c r="U290" i="5"/>
  <c r="D289" i="5"/>
  <c r="H289" i="5"/>
  <c r="C289" i="5"/>
  <c r="U340" i="5"/>
  <c r="C339" i="5"/>
  <c r="J339" i="5" s="1"/>
  <c r="H339" i="5"/>
  <c r="D339" i="5"/>
  <c r="H239" i="5"/>
  <c r="U240" i="5"/>
  <c r="D239" i="5"/>
  <c r="C239" i="5"/>
  <c r="J239" i="5" s="1"/>
  <c r="H389" i="5"/>
  <c r="U390" i="5"/>
  <c r="D389" i="5"/>
  <c r="C389" i="5"/>
  <c r="J389" i="5" s="1"/>
  <c r="C139" i="5"/>
  <c r="J139" i="5" s="1"/>
  <c r="H139" i="5"/>
  <c r="U140" i="5"/>
  <c r="D139" i="5"/>
  <c r="H189" i="5"/>
  <c r="U190" i="5"/>
  <c r="D189" i="5"/>
  <c r="C189" i="5"/>
  <c r="U90" i="5"/>
  <c r="H90" i="5" s="1"/>
  <c r="D89" i="5"/>
  <c r="C89" i="5"/>
  <c r="J89" i="5" s="1"/>
  <c r="U39" i="5"/>
  <c r="N22" i="5"/>
  <c r="D280" i="5"/>
  <c r="AS152" i="7"/>
  <c r="C280" i="5"/>
  <c r="AS200" i="7"/>
  <c r="H280" i="5"/>
  <c r="AS198" i="7"/>
  <c r="AT31" i="7"/>
  <c r="D180" i="5"/>
  <c r="AS169" i="7"/>
  <c r="C180" i="5"/>
  <c r="H180" i="5"/>
  <c r="AS154" i="7"/>
  <c r="J280" i="5" l="1"/>
  <c r="N289" i="5"/>
  <c r="J180" i="5"/>
  <c r="N189" i="5"/>
  <c r="N90" i="5"/>
  <c r="J439" i="5"/>
  <c r="J289" i="5"/>
  <c r="J189" i="5"/>
  <c r="U441" i="5"/>
  <c r="D440" i="5"/>
  <c r="H440" i="5"/>
  <c r="C440" i="5"/>
  <c r="U241" i="5"/>
  <c r="D240" i="5"/>
  <c r="C240" i="5"/>
  <c r="J240" i="5" s="1"/>
  <c r="H240" i="5"/>
  <c r="U341" i="5"/>
  <c r="D340" i="5"/>
  <c r="C340" i="5"/>
  <c r="J340" i="5" s="1"/>
  <c r="H340" i="5"/>
  <c r="D290" i="5"/>
  <c r="C290" i="5"/>
  <c r="U291" i="5"/>
  <c r="H290" i="5"/>
  <c r="U391" i="5"/>
  <c r="D390" i="5"/>
  <c r="C390" i="5"/>
  <c r="J390" i="5" s="1"/>
  <c r="H390" i="5"/>
  <c r="H140" i="5"/>
  <c r="U141" i="5"/>
  <c r="D140" i="5"/>
  <c r="C140" i="5"/>
  <c r="J140" i="5" s="1"/>
  <c r="U191" i="5"/>
  <c r="D190" i="5"/>
  <c r="C190" i="5"/>
  <c r="H190" i="5"/>
  <c r="U91" i="5"/>
  <c r="H91" i="5" s="1"/>
  <c r="D90" i="5"/>
  <c r="C90" i="5"/>
  <c r="J90" i="5" s="1"/>
  <c r="U40" i="5"/>
  <c r="N23" i="5"/>
  <c r="C317" i="5"/>
  <c r="J317" i="5" s="1"/>
  <c r="H317" i="5"/>
  <c r="D317" i="5"/>
  <c r="N172" i="7"/>
  <c r="H11" i="5"/>
  <c r="H13" i="5"/>
  <c r="O34" i="7"/>
  <c r="D117" i="5"/>
  <c r="J36" i="7"/>
  <c r="J174" i="7"/>
  <c r="C11" i="5"/>
  <c r="C217" i="5"/>
  <c r="O172" i="7"/>
  <c r="Z7" i="7"/>
  <c r="D217" i="5"/>
  <c r="L174" i="7"/>
  <c r="N34" i="7"/>
  <c r="D21" i="7"/>
  <c r="K174" i="7"/>
  <c r="F19" i="7"/>
  <c r="M34" i="7"/>
  <c r="D11" i="5"/>
  <c r="F21" i="7"/>
  <c r="K36" i="7"/>
  <c r="M172" i="7"/>
  <c r="H217" i="5"/>
  <c r="X7" i="7"/>
  <c r="Y7" i="7"/>
  <c r="C13" i="5"/>
  <c r="H117" i="5"/>
  <c r="D19" i="7"/>
  <c r="C117" i="5"/>
  <c r="D13" i="5"/>
  <c r="AA7" i="7"/>
  <c r="L36" i="7"/>
  <c r="E19" i="7"/>
  <c r="D23" i="7"/>
  <c r="E21" i="7"/>
  <c r="F23" i="7"/>
  <c r="W7" i="7"/>
  <c r="E23" i="7"/>
  <c r="V7" i="7"/>
  <c r="AD7" i="7"/>
  <c r="AC7" i="7"/>
  <c r="AB7" i="7"/>
  <c r="N290" i="5" l="1"/>
  <c r="N190" i="5"/>
  <c r="AB6" i="7"/>
  <c r="D22" i="7"/>
  <c r="Y6" i="7"/>
  <c r="D20" i="7"/>
  <c r="N91" i="5"/>
  <c r="V6" i="7"/>
  <c r="D18" i="7"/>
  <c r="J13" i="5"/>
  <c r="J11" i="5"/>
  <c r="J440" i="5"/>
  <c r="J290" i="5"/>
  <c r="J190" i="5"/>
  <c r="J217" i="5"/>
  <c r="J117" i="5"/>
  <c r="J173" i="7"/>
  <c r="M171" i="7"/>
  <c r="D441" i="5"/>
  <c r="C441" i="5"/>
  <c r="H441" i="5"/>
  <c r="U442" i="5"/>
  <c r="D391" i="5"/>
  <c r="C391" i="5"/>
  <c r="J391" i="5" s="1"/>
  <c r="H391" i="5"/>
  <c r="U392" i="5"/>
  <c r="D341" i="5"/>
  <c r="C341" i="5"/>
  <c r="J341" i="5" s="1"/>
  <c r="H341" i="5"/>
  <c r="U342" i="5"/>
  <c r="D241" i="5"/>
  <c r="C241" i="5"/>
  <c r="J241" i="5" s="1"/>
  <c r="U242" i="5"/>
  <c r="H241" i="5"/>
  <c r="C291" i="5"/>
  <c r="H291" i="5"/>
  <c r="D291" i="5"/>
  <c r="U292" i="5"/>
  <c r="U142" i="5"/>
  <c r="D141" i="5"/>
  <c r="C141" i="5"/>
  <c r="J141" i="5" s="1"/>
  <c r="H141" i="5"/>
  <c r="D191" i="5"/>
  <c r="C191" i="5"/>
  <c r="H191" i="5"/>
  <c r="U192" i="5"/>
  <c r="J35" i="7"/>
  <c r="M33" i="7"/>
  <c r="U92" i="5"/>
  <c r="H92" i="5" s="1"/>
  <c r="C91" i="5"/>
  <c r="J91" i="5" s="1"/>
  <c r="D91" i="5"/>
  <c r="U41" i="5"/>
  <c r="N24" i="5"/>
  <c r="C318" i="5"/>
  <c r="J318" i="5" s="1"/>
  <c r="D318" i="5"/>
  <c r="H318" i="5"/>
  <c r="C81" i="5"/>
  <c r="AM6" i="7"/>
  <c r="D76" i="5"/>
  <c r="C16" i="5"/>
  <c r="AL6" i="7"/>
  <c r="D81" i="5"/>
  <c r="AK6" i="7"/>
  <c r="D14" i="5"/>
  <c r="H76" i="5"/>
  <c r="H218" i="5"/>
  <c r="H81" i="5"/>
  <c r="R34" i="7"/>
  <c r="AJ6" i="7"/>
  <c r="L38" i="7"/>
  <c r="L176" i="7"/>
  <c r="AP6" i="7"/>
  <c r="C14" i="5"/>
  <c r="P172" i="7"/>
  <c r="D218" i="5"/>
  <c r="Q172" i="7"/>
  <c r="I11" i="7"/>
  <c r="P34" i="7"/>
  <c r="C218" i="5"/>
  <c r="J38" i="7"/>
  <c r="H118" i="5"/>
  <c r="AH6" i="7"/>
  <c r="R172" i="7"/>
  <c r="D118" i="5"/>
  <c r="C118" i="5"/>
  <c r="AQ6" i="7"/>
  <c r="AI6" i="7"/>
  <c r="AA55" i="7"/>
  <c r="D16" i="5"/>
  <c r="K176" i="7"/>
  <c r="H16" i="5"/>
  <c r="Q34" i="7"/>
  <c r="J9" i="7"/>
  <c r="H14" i="5"/>
  <c r="C76" i="5"/>
  <c r="J176" i="7"/>
  <c r="K38" i="7"/>
  <c r="G11" i="7"/>
  <c r="Q44" i="7"/>
  <c r="AA36" i="7"/>
  <c r="G113" i="7"/>
  <c r="K9" i="7"/>
  <c r="H11" i="7"/>
  <c r="L9" i="7"/>
  <c r="H113" i="7"/>
  <c r="AA101" i="7"/>
  <c r="Z101" i="7"/>
  <c r="Y101" i="7"/>
  <c r="I113" i="7"/>
  <c r="Z55" i="7"/>
  <c r="Y55" i="7"/>
  <c r="I67" i="7"/>
  <c r="G67" i="7"/>
  <c r="H67" i="7"/>
  <c r="N44" i="7"/>
  <c r="Z36" i="7"/>
  <c r="Y36" i="7"/>
  <c r="R44" i="7"/>
  <c r="Y38" i="7"/>
  <c r="P44" i="7"/>
  <c r="AA38" i="7"/>
  <c r="Z38" i="7"/>
  <c r="O44" i="7"/>
  <c r="M44" i="7"/>
  <c r="N291" i="5" l="1"/>
  <c r="Y100" i="7"/>
  <c r="G112" i="7"/>
  <c r="N191" i="5"/>
  <c r="Y54" i="7"/>
  <c r="G66" i="7"/>
  <c r="Y35" i="7"/>
  <c r="Y37" i="7"/>
  <c r="M43" i="7"/>
  <c r="P43" i="7"/>
  <c r="J81" i="5"/>
  <c r="G10" i="7"/>
  <c r="J8" i="7"/>
  <c r="J76" i="5"/>
  <c r="N92" i="5"/>
  <c r="J14" i="5"/>
  <c r="J441" i="5"/>
  <c r="J291" i="5"/>
  <c r="J191" i="5"/>
  <c r="J218" i="5"/>
  <c r="J118" i="5"/>
  <c r="J16" i="5"/>
  <c r="P171" i="7"/>
  <c r="J175" i="7"/>
  <c r="C442" i="5"/>
  <c r="H442" i="5"/>
  <c r="D442" i="5"/>
  <c r="U443" i="5"/>
  <c r="H292" i="5"/>
  <c r="U293" i="5"/>
  <c r="D292" i="5"/>
  <c r="C292" i="5"/>
  <c r="C342" i="5"/>
  <c r="J342" i="5" s="1"/>
  <c r="H342" i="5"/>
  <c r="U343" i="5"/>
  <c r="D342" i="5"/>
  <c r="C392" i="5"/>
  <c r="J392" i="5" s="1"/>
  <c r="H392" i="5"/>
  <c r="U393" i="5"/>
  <c r="D392" i="5"/>
  <c r="C242" i="5"/>
  <c r="J242" i="5" s="1"/>
  <c r="H242" i="5"/>
  <c r="U243" i="5"/>
  <c r="D242" i="5"/>
  <c r="C192" i="5"/>
  <c r="H192" i="5"/>
  <c r="U193" i="5"/>
  <c r="D192" i="5"/>
  <c r="D142" i="5"/>
  <c r="C142" i="5"/>
  <c r="J142" i="5" s="1"/>
  <c r="H142" i="5"/>
  <c r="U143" i="5"/>
  <c r="P33" i="7"/>
  <c r="J37" i="7"/>
  <c r="U93" i="5"/>
  <c r="H93" i="5" s="1"/>
  <c r="D92" i="5"/>
  <c r="C92" i="5"/>
  <c r="J92" i="5" s="1"/>
  <c r="U42" i="5"/>
  <c r="H42" i="5" s="1"/>
  <c r="N25" i="5"/>
  <c r="D319" i="5"/>
  <c r="C319" i="5"/>
  <c r="J319" i="5" s="1"/>
  <c r="H319" i="5"/>
  <c r="AO6" i="7"/>
  <c r="D281" i="5"/>
  <c r="C176" i="5"/>
  <c r="C219" i="5"/>
  <c r="L40" i="7"/>
  <c r="J40" i="7"/>
  <c r="P86" i="7"/>
  <c r="AA82" i="7"/>
  <c r="M90" i="7"/>
  <c r="N103" i="7"/>
  <c r="H281" i="5"/>
  <c r="H176" i="5"/>
  <c r="H119" i="5"/>
  <c r="S172" i="7"/>
  <c r="AT6" i="7"/>
  <c r="U84" i="7"/>
  <c r="AA84" i="7"/>
  <c r="Q90" i="7"/>
  <c r="D276" i="5"/>
  <c r="D176" i="5"/>
  <c r="J178" i="7"/>
  <c r="H219" i="5"/>
  <c r="H17" i="5"/>
  <c r="R86" i="7"/>
  <c r="H276" i="5"/>
  <c r="H82" i="5"/>
  <c r="K40" i="7"/>
  <c r="D219" i="5"/>
  <c r="U34" i="7"/>
  <c r="T84" i="7"/>
  <c r="Y84" i="7"/>
  <c r="K105" i="7"/>
  <c r="C276" i="5"/>
  <c r="D82" i="5"/>
  <c r="C17" i="5"/>
  <c r="T34" i="7"/>
  <c r="Q86" i="7"/>
  <c r="R90" i="7"/>
  <c r="J105" i="7"/>
  <c r="Q136" i="7"/>
  <c r="L105" i="7"/>
  <c r="Z128" i="7"/>
  <c r="C181" i="5"/>
  <c r="C82" i="5"/>
  <c r="D17" i="5"/>
  <c r="T172" i="7"/>
  <c r="Z40" i="7"/>
  <c r="S84" i="7"/>
  <c r="O90" i="7"/>
  <c r="M136" i="7"/>
  <c r="D181" i="5"/>
  <c r="S34" i="7"/>
  <c r="C119" i="5"/>
  <c r="L178" i="7"/>
  <c r="AA40" i="7"/>
  <c r="K59" i="7"/>
  <c r="Y82" i="7"/>
  <c r="P90" i="7"/>
  <c r="M103" i="7"/>
  <c r="Z130" i="7"/>
  <c r="C281" i="5"/>
  <c r="H181" i="5"/>
  <c r="K178" i="7"/>
  <c r="U172" i="7"/>
  <c r="D119" i="5"/>
  <c r="S44" i="7"/>
  <c r="L59" i="7"/>
  <c r="Z82" i="7"/>
  <c r="N90" i="7"/>
  <c r="O103" i="7"/>
  <c r="AA130" i="7"/>
  <c r="Z84" i="7"/>
  <c r="AA128" i="7"/>
  <c r="O136" i="7"/>
  <c r="N136" i="7"/>
  <c r="Y128" i="7"/>
  <c r="R136" i="7"/>
  <c r="Y130" i="7"/>
  <c r="P136" i="7"/>
  <c r="Y40" i="7"/>
  <c r="U44" i="7"/>
  <c r="T44" i="7"/>
  <c r="M57" i="7"/>
  <c r="O57" i="7"/>
  <c r="J59" i="7"/>
  <c r="N57" i="7"/>
  <c r="Y127" i="7" l="1"/>
  <c r="Y129" i="7"/>
  <c r="M135" i="7"/>
  <c r="P135" i="7"/>
  <c r="J281" i="5"/>
  <c r="J276" i="5"/>
  <c r="N292" i="5"/>
  <c r="M102" i="7"/>
  <c r="J104" i="7"/>
  <c r="M89" i="7"/>
  <c r="P89" i="7"/>
  <c r="Y83" i="7"/>
  <c r="Y81" i="7"/>
  <c r="S83" i="7"/>
  <c r="P85" i="7"/>
  <c r="J181" i="5"/>
  <c r="J176" i="5"/>
  <c r="N192" i="5"/>
  <c r="M56" i="7"/>
  <c r="J58" i="7"/>
  <c r="S43" i="7"/>
  <c r="Y39" i="7"/>
  <c r="J82" i="5"/>
  <c r="N93" i="5"/>
  <c r="J442" i="5"/>
  <c r="J292" i="5"/>
  <c r="J192" i="5"/>
  <c r="J219" i="5"/>
  <c r="J119" i="5"/>
  <c r="J17" i="5"/>
  <c r="J177" i="7"/>
  <c r="S171" i="7"/>
  <c r="H443" i="5"/>
  <c r="U444" i="5"/>
  <c r="D443" i="5"/>
  <c r="C443" i="5"/>
  <c r="H243" i="5"/>
  <c r="U244" i="5"/>
  <c r="D243" i="5"/>
  <c r="C243" i="5"/>
  <c r="J243" i="5" s="1"/>
  <c r="H393" i="5"/>
  <c r="U394" i="5"/>
  <c r="D393" i="5"/>
  <c r="C393" i="5"/>
  <c r="J393" i="5" s="1"/>
  <c r="H343" i="5"/>
  <c r="U344" i="5"/>
  <c r="C343" i="5"/>
  <c r="J343" i="5" s="1"/>
  <c r="D343" i="5"/>
  <c r="U294" i="5"/>
  <c r="D293" i="5"/>
  <c r="C293" i="5"/>
  <c r="H293" i="5"/>
  <c r="U144" i="5"/>
  <c r="C143" i="5"/>
  <c r="J143" i="5" s="1"/>
  <c r="H143" i="5"/>
  <c r="D143" i="5"/>
  <c r="H193" i="5"/>
  <c r="U194" i="5"/>
  <c r="D193" i="5"/>
  <c r="C193" i="5"/>
  <c r="J39" i="7"/>
  <c r="S33" i="7"/>
  <c r="U94" i="5"/>
  <c r="H94" i="5" s="1"/>
  <c r="D93" i="5"/>
  <c r="C93" i="5"/>
  <c r="J93" i="5" s="1"/>
  <c r="U43" i="5"/>
  <c r="H43" i="5" s="1"/>
  <c r="D42" i="5"/>
  <c r="C42" i="5"/>
  <c r="J42" i="5" s="1"/>
  <c r="N26" i="5"/>
  <c r="C320" i="5"/>
  <c r="J320" i="5" s="1"/>
  <c r="D320" i="5"/>
  <c r="H320" i="5"/>
  <c r="D282" i="5"/>
  <c r="C120" i="5"/>
  <c r="J42" i="7"/>
  <c r="H120" i="5"/>
  <c r="D120" i="5"/>
  <c r="P57" i="7"/>
  <c r="H282" i="5"/>
  <c r="D220" i="5"/>
  <c r="C282" i="5"/>
  <c r="L180" i="7"/>
  <c r="V34" i="7"/>
  <c r="Q57" i="7"/>
  <c r="R57" i="7"/>
  <c r="Y132" i="7"/>
  <c r="Z132" i="7"/>
  <c r="C220" i="5"/>
  <c r="H182" i="5"/>
  <c r="K180" i="7"/>
  <c r="AP171" i="7"/>
  <c r="AA132" i="7"/>
  <c r="D182" i="5"/>
  <c r="W34" i="7"/>
  <c r="W172" i="7"/>
  <c r="J61" i="7"/>
  <c r="J107" i="7"/>
  <c r="C182" i="5"/>
  <c r="X34" i="7"/>
  <c r="L42" i="7"/>
  <c r="L61" i="7"/>
  <c r="K107" i="7"/>
  <c r="K42" i="7"/>
  <c r="V172" i="7"/>
  <c r="X172" i="7"/>
  <c r="H220" i="5"/>
  <c r="K61" i="7"/>
  <c r="P103" i="7"/>
  <c r="U136" i="7"/>
  <c r="J180" i="7"/>
  <c r="S136" i="7"/>
  <c r="T136" i="7"/>
  <c r="Q103" i="7"/>
  <c r="L107" i="7"/>
  <c r="R103" i="7"/>
  <c r="Y86" i="7"/>
  <c r="AA86" i="7"/>
  <c r="Z86" i="7"/>
  <c r="T90" i="7"/>
  <c r="U90" i="7"/>
  <c r="S90" i="7"/>
  <c r="S135" i="7" l="1"/>
  <c r="Y131" i="7"/>
  <c r="J282" i="5"/>
  <c r="N293" i="5"/>
  <c r="J106" i="7"/>
  <c r="P102" i="7"/>
  <c r="Y85" i="7"/>
  <c r="S89" i="7"/>
  <c r="J182" i="5"/>
  <c r="N193" i="5"/>
  <c r="J60" i="7"/>
  <c r="P56" i="7"/>
  <c r="N94" i="5"/>
  <c r="J443" i="5"/>
  <c r="J293" i="5"/>
  <c r="J193" i="5"/>
  <c r="J220" i="5"/>
  <c r="J120" i="5"/>
  <c r="V171" i="7"/>
  <c r="J179" i="7"/>
  <c r="U445" i="5"/>
  <c r="D444" i="5"/>
  <c r="C444" i="5"/>
  <c r="H444" i="5"/>
  <c r="U345" i="5"/>
  <c r="D344" i="5"/>
  <c r="H344" i="5"/>
  <c r="C344" i="5"/>
  <c r="J344" i="5" s="1"/>
  <c r="U395" i="5"/>
  <c r="D394" i="5"/>
  <c r="C394" i="5"/>
  <c r="J394" i="5" s="1"/>
  <c r="H394" i="5"/>
  <c r="U245" i="5"/>
  <c r="D244" i="5"/>
  <c r="H244" i="5"/>
  <c r="C244" i="5"/>
  <c r="J244" i="5" s="1"/>
  <c r="D294" i="5"/>
  <c r="C294" i="5"/>
  <c r="H294" i="5"/>
  <c r="U295" i="5"/>
  <c r="U195" i="5"/>
  <c r="D194" i="5"/>
  <c r="C194" i="5"/>
  <c r="H194" i="5"/>
  <c r="D144" i="5"/>
  <c r="C144" i="5"/>
  <c r="J144" i="5" s="1"/>
  <c r="U145" i="5"/>
  <c r="H144" i="5"/>
  <c r="V33" i="7"/>
  <c r="J41" i="7"/>
  <c r="U95" i="5"/>
  <c r="H95" i="5" s="1"/>
  <c r="D94" i="5"/>
  <c r="C94" i="5"/>
  <c r="J94" i="5" s="1"/>
  <c r="U44" i="5"/>
  <c r="H44" i="5" s="1"/>
  <c r="C43" i="5"/>
  <c r="J43" i="5" s="1"/>
  <c r="D43" i="5"/>
  <c r="N27" i="5"/>
  <c r="AL33" i="7"/>
  <c r="AI171" i="7"/>
  <c r="AQ171" i="7"/>
  <c r="AH171" i="7"/>
  <c r="AP33" i="7"/>
  <c r="AK171" i="7"/>
  <c r="AK33" i="7"/>
  <c r="AJ171" i="7"/>
  <c r="AO171" i="7"/>
  <c r="AQ33" i="7"/>
  <c r="AJ33" i="7"/>
  <c r="AM33" i="7"/>
  <c r="AM171" i="7"/>
  <c r="AL171" i="7"/>
  <c r="N294" i="5" l="1"/>
  <c r="N194" i="5"/>
  <c r="N95" i="5"/>
  <c r="J444" i="5"/>
  <c r="J294" i="5"/>
  <c r="J194" i="5"/>
  <c r="D445" i="5"/>
  <c r="C445" i="5"/>
  <c r="H445" i="5"/>
  <c r="U446" i="5"/>
  <c r="D245" i="5"/>
  <c r="C245" i="5"/>
  <c r="J245" i="5" s="1"/>
  <c r="H245" i="5"/>
  <c r="U246" i="5"/>
  <c r="D395" i="5"/>
  <c r="C395" i="5"/>
  <c r="J395" i="5" s="1"/>
  <c r="H395" i="5"/>
  <c r="U396" i="5"/>
  <c r="U346" i="5"/>
  <c r="D345" i="5"/>
  <c r="C345" i="5"/>
  <c r="J345" i="5" s="1"/>
  <c r="H345" i="5"/>
  <c r="C295" i="5"/>
  <c r="H295" i="5"/>
  <c r="U296" i="5"/>
  <c r="D295" i="5"/>
  <c r="U146" i="5"/>
  <c r="C145" i="5"/>
  <c r="J145" i="5" s="1"/>
  <c r="H145" i="5"/>
  <c r="D145" i="5"/>
  <c r="D195" i="5"/>
  <c r="C195" i="5"/>
  <c r="H195" i="5"/>
  <c r="U196" i="5"/>
  <c r="U96" i="5"/>
  <c r="H96" i="5" s="1"/>
  <c r="C95" i="5"/>
  <c r="J95" i="5" s="1"/>
  <c r="D95" i="5"/>
  <c r="U45" i="5"/>
  <c r="H45" i="5" s="1"/>
  <c r="D44" i="5"/>
  <c r="C44" i="5"/>
  <c r="J44" i="5" s="1"/>
  <c r="N28" i="5"/>
  <c r="H83" i="5"/>
  <c r="C83" i="5"/>
  <c r="V44" i="7"/>
  <c r="AI33" i="7"/>
  <c r="D83" i="5"/>
  <c r="Y42" i="7"/>
  <c r="AH33" i="7"/>
  <c r="AP43" i="7"/>
  <c r="AT171" i="7"/>
  <c r="Z42" i="7"/>
  <c r="AO33" i="7"/>
  <c r="W44" i="7"/>
  <c r="AA42" i="7"/>
  <c r="X44" i="7"/>
  <c r="N295" i="5" l="1"/>
  <c r="N195" i="5"/>
  <c r="Y41" i="7"/>
  <c r="V43" i="7"/>
  <c r="J83" i="5"/>
  <c r="N96" i="5"/>
  <c r="N97" i="5" s="1"/>
  <c r="N98" i="5" s="1"/>
  <c r="N99" i="5" s="1"/>
  <c r="N100" i="5" s="1"/>
  <c r="J445" i="5"/>
  <c r="J295" i="5"/>
  <c r="J195" i="5"/>
  <c r="C446" i="5"/>
  <c r="H446" i="5"/>
  <c r="U447" i="5"/>
  <c r="D446" i="5"/>
  <c r="C346" i="5"/>
  <c r="J346" i="5" s="1"/>
  <c r="U347" i="5"/>
  <c r="H346" i="5"/>
  <c r="D346" i="5"/>
  <c r="C396" i="5"/>
  <c r="J396" i="5" s="1"/>
  <c r="H396" i="5"/>
  <c r="U397" i="5"/>
  <c r="D396" i="5"/>
  <c r="C246" i="5"/>
  <c r="J246" i="5" s="1"/>
  <c r="H246" i="5"/>
  <c r="D246" i="5"/>
  <c r="U247" i="5"/>
  <c r="H296" i="5"/>
  <c r="U297" i="5"/>
  <c r="C296" i="5"/>
  <c r="D296" i="5"/>
  <c r="C196" i="5"/>
  <c r="H196" i="5"/>
  <c r="U197" i="5"/>
  <c r="D196" i="5"/>
  <c r="D146" i="5"/>
  <c r="H146" i="5"/>
  <c r="C146" i="5"/>
  <c r="J146" i="5" s="1"/>
  <c r="U147" i="5"/>
  <c r="U97" i="5"/>
  <c r="H97" i="5" s="1"/>
  <c r="D96" i="5"/>
  <c r="C96" i="5"/>
  <c r="J96" i="5" s="1"/>
  <c r="U46" i="5"/>
  <c r="H46" i="5" s="1"/>
  <c r="C45" i="5"/>
  <c r="J45" i="5" s="1"/>
  <c r="D45" i="5"/>
  <c r="N29" i="5"/>
  <c r="AQ43" i="7"/>
  <c r="C283" i="5"/>
  <c r="AS171" i="7"/>
  <c r="AA134" i="7"/>
  <c r="V136" i="7"/>
  <c r="Z134" i="7"/>
  <c r="AO43" i="7"/>
  <c r="H183" i="5"/>
  <c r="AT33" i="7"/>
  <c r="AP135" i="7"/>
  <c r="C183" i="5"/>
  <c r="D183" i="5"/>
  <c r="X136" i="7"/>
  <c r="AM43" i="7"/>
  <c r="Z88" i="7"/>
  <c r="W136" i="7"/>
  <c r="AA88" i="7"/>
  <c r="Y88" i="7"/>
  <c r="AL43" i="7"/>
  <c r="AJ43" i="7"/>
  <c r="AK43" i="7"/>
  <c r="H283" i="5"/>
  <c r="D283" i="5"/>
  <c r="Y134" i="7"/>
  <c r="W90" i="7"/>
  <c r="V90" i="7"/>
  <c r="AP89" i="7" s="1"/>
  <c r="X90" i="7"/>
  <c r="AH43" i="7"/>
  <c r="AI43" i="7"/>
  <c r="Y133" i="7" l="1"/>
  <c r="V135" i="7"/>
  <c r="J283" i="5"/>
  <c r="N296" i="5"/>
  <c r="N297" i="5" s="1"/>
  <c r="N298" i="5" s="1"/>
  <c r="N299" i="5" s="1"/>
  <c r="N300" i="5" s="1"/>
  <c r="V89" i="7"/>
  <c r="Y87" i="7"/>
  <c r="J183" i="5"/>
  <c r="N196" i="5"/>
  <c r="N197" i="5" s="1"/>
  <c r="N198" i="5" s="1"/>
  <c r="N199" i="5" s="1"/>
  <c r="N200" i="5" s="1"/>
  <c r="J446" i="5"/>
  <c r="J296" i="5"/>
  <c r="J196" i="5"/>
  <c r="H447" i="5"/>
  <c r="U448" i="5"/>
  <c r="D447" i="5"/>
  <c r="C447" i="5"/>
  <c r="U298" i="5"/>
  <c r="D297" i="5"/>
  <c r="H297" i="5"/>
  <c r="C297" i="5"/>
  <c r="H247" i="5"/>
  <c r="U248" i="5"/>
  <c r="D247" i="5"/>
  <c r="C247" i="5"/>
  <c r="J247" i="5" s="1"/>
  <c r="U348" i="5"/>
  <c r="C347" i="5"/>
  <c r="J347" i="5" s="1"/>
  <c r="H347" i="5"/>
  <c r="D347" i="5"/>
  <c r="H397" i="5"/>
  <c r="U398" i="5"/>
  <c r="D397" i="5"/>
  <c r="C397" i="5"/>
  <c r="J397" i="5" s="1"/>
  <c r="C147" i="5"/>
  <c r="J147" i="5" s="1"/>
  <c r="H147" i="5"/>
  <c r="U148" i="5"/>
  <c r="D147" i="5"/>
  <c r="H197" i="5"/>
  <c r="U198" i="5"/>
  <c r="D197" i="5"/>
  <c r="C197" i="5"/>
  <c r="U98" i="5"/>
  <c r="H98" i="5" s="1"/>
  <c r="C97" i="5"/>
  <c r="J97" i="5" s="1"/>
  <c r="D97" i="5"/>
  <c r="U47" i="5"/>
  <c r="H47" i="5" s="1"/>
  <c r="D46" i="5"/>
  <c r="C46" i="5"/>
  <c r="J46" i="5" s="1"/>
  <c r="N30" i="5"/>
  <c r="H321" i="5"/>
  <c r="C321" i="5"/>
  <c r="J321" i="5" s="1"/>
  <c r="D321" i="5"/>
  <c r="AT43" i="7"/>
  <c r="AJ135" i="7"/>
  <c r="C18" i="5"/>
  <c r="AQ89" i="7"/>
  <c r="AL135" i="7"/>
  <c r="H18" i="5"/>
  <c r="AO89" i="7"/>
  <c r="AL89" i="7"/>
  <c r="N176" i="7"/>
  <c r="AQ135" i="7"/>
  <c r="AK89" i="7"/>
  <c r="D15" i="5"/>
  <c r="AO135" i="7"/>
  <c r="AJ89" i="7"/>
  <c r="D18" i="5"/>
  <c r="AM89" i="7"/>
  <c r="C15" i="5"/>
  <c r="X9" i="7"/>
  <c r="I15" i="7"/>
  <c r="G13" i="7"/>
  <c r="AM135" i="7"/>
  <c r="AI135" i="7" s="1"/>
  <c r="N38" i="7"/>
  <c r="W9" i="7"/>
  <c r="I19" i="7"/>
  <c r="G15" i="7"/>
  <c r="AH89" i="7"/>
  <c r="AK135" i="7"/>
  <c r="H15" i="5"/>
  <c r="U9" i="7"/>
  <c r="S9" i="7"/>
  <c r="R9" i="7"/>
  <c r="AI89" i="7"/>
  <c r="AH135" i="7"/>
  <c r="N9" i="7"/>
  <c r="H15" i="7"/>
  <c r="T9" i="7"/>
  <c r="O9" i="7"/>
  <c r="Q9" i="7"/>
  <c r="V9" i="7"/>
  <c r="M9" i="7"/>
  <c r="P9" i="7"/>
  <c r="H19" i="7"/>
  <c r="H13" i="7"/>
  <c r="H17" i="7"/>
  <c r="G17" i="7"/>
  <c r="I13" i="7"/>
  <c r="I17" i="7"/>
  <c r="G19" i="7"/>
  <c r="G12" i="7" l="1"/>
  <c r="M8" i="7"/>
  <c r="G14" i="7"/>
  <c r="P8" i="7"/>
  <c r="G16" i="7"/>
  <c r="S8" i="7"/>
  <c r="V8" i="7"/>
  <c r="G18" i="7"/>
  <c r="J15" i="5"/>
  <c r="J447" i="5"/>
  <c r="J297" i="5"/>
  <c r="J197" i="5"/>
  <c r="J18" i="5"/>
  <c r="AT89" i="7"/>
  <c r="Q174" i="7"/>
  <c r="AT135" i="7"/>
  <c r="M38" i="7"/>
  <c r="H21" i="5"/>
  <c r="O38" i="7"/>
  <c r="O176" i="7"/>
  <c r="P174" i="7"/>
  <c r="C221" i="5"/>
  <c r="S103" i="7"/>
  <c r="U103" i="7"/>
  <c r="J109" i="7"/>
  <c r="L109" i="7"/>
  <c r="T103" i="7"/>
  <c r="K109" i="7"/>
  <c r="J108" i="7" l="1"/>
  <c r="S102" i="7"/>
  <c r="J221" i="5"/>
  <c r="R174" i="7"/>
  <c r="R36" i="7"/>
  <c r="M176" i="7"/>
  <c r="H221" i="5"/>
  <c r="D21" i="5"/>
  <c r="D221" i="5"/>
  <c r="Q36" i="7"/>
  <c r="C121" i="5"/>
  <c r="C21" i="5"/>
  <c r="P36" i="7"/>
  <c r="D121" i="5"/>
  <c r="H121" i="5"/>
  <c r="L63" i="7"/>
  <c r="T57" i="7"/>
  <c r="K63" i="7"/>
  <c r="J63" i="7"/>
  <c r="U57" i="7"/>
  <c r="S57" i="7"/>
  <c r="J62" i="7" l="1"/>
  <c r="S56" i="7"/>
  <c r="J121" i="5"/>
  <c r="J21" i="5"/>
  <c r="M175" i="7"/>
  <c r="P173" i="7"/>
  <c r="U449" i="5"/>
  <c r="D448" i="5"/>
  <c r="C448" i="5"/>
  <c r="H448" i="5"/>
  <c r="D348" i="5"/>
  <c r="H348" i="5"/>
  <c r="U349" i="5"/>
  <c r="C348" i="5"/>
  <c r="J348" i="5" s="1"/>
  <c r="D298" i="5"/>
  <c r="C298" i="5"/>
  <c r="U299" i="5"/>
  <c r="H298" i="5"/>
  <c r="U399" i="5"/>
  <c r="D398" i="5"/>
  <c r="C398" i="5"/>
  <c r="J398" i="5" s="1"/>
  <c r="H398" i="5"/>
  <c r="U249" i="5"/>
  <c r="D248" i="5"/>
  <c r="C248" i="5"/>
  <c r="J248" i="5" s="1"/>
  <c r="H248" i="5"/>
  <c r="H148" i="5"/>
  <c r="U149" i="5"/>
  <c r="D148" i="5"/>
  <c r="C148" i="5"/>
  <c r="J148" i="5" s="1"/>
  <c r="U199" i="5"/>
  <c r="D198" i="5"/>
  <c r="C198" i="5"/>
  <c r="H198" i="5"/>
  <c r="M37" i="7"/>
  <c r="P35" i="7"/>
  <c r="U99" i="5"/>
  <c r="H99" i="5" s="1"/>
  <c r="D98" i="5"/>
  <c r="C98" i="5"/>
  <c r="J98" i="5" s="1"/>
  <c r="U48" i="5"/>
  <c r="H48" i="5" s="1"/>
  <c r="C47" i="5"/>
  <c r="J47" i="5" s="1"/>
  <c r="D47" i="5"/>
  <c r="N31" i="5"/>
  <c r="D322" i="5"/>
  <c r="C322" i="5"/>
  <c r="J322" i="5" s="1"/>
  <c r="H322" i="5"/>
  <c r="O178" i="7"/>
  <c r="C19" i="5"/>
  <c r="D19" i="5"/>
  <c r="AA9" i="7"/>
  <c r="Y9" i="7"/>
  <c r="H21" i="7"/>
  <c r="Z9" i="7"/>
  <c r="G21" i="7"/>
  <c r="H19" i="5"/>
  <c r="I21" i="7"/>
  <c r="G20" i="7" l="1"/>
  <c r="Y8" i="7"/>
  <c r="J448" i="5"/>
  <c r="J298" i="5"/>
  <c r="J198" i="5"/>
  <c r="J19" i="5"/>
  <c r="N40" i="7"/>
  <c r="U174" i="7"/>
  <c r="T36" i="7"/>
  <c r="D22" i="5"/>
  <c r="M40" i="7"/>
  <c r="U36" i="7"/>
  <c r="M178" i="7"/>
  <c r="C222" i="5"/>
  <c r="N178" i="7"/>
  <c r="D122" i="5"/>
  <c r="O40" i="7"/>
  <c r="S174" i="7"/>
  <c r="J222" i="5" l="1"/>
  <c r="D222" i="5"/>
  <c r="H222" i="5"/>
  <c r="H122" i="5"/>
  <c r="C122" i="5"/>
  <c r="S36" i="7"/>
  <c r="T174" i="7"/>
  <c r="C22" i="5"/>
  <c r="H22" i="5"/>
  <c r="J122" i="5" l="1"/>
  <c r="J22" i="5"/>
  <c r="S173" i="7"/>
  <c r="M177" i="7"/>
  <c r="D449" i="5"/>
  <c r="C449" i="5"/>
  <c r="H449" i="5"/>
  <c r="U450" i="5"/>
  <c r="D249" i="5"/>
  <c r="C249" i="5"/>
  <c r="J249" i="5" s="1"/>
  <c r="H249" i="5"/>
  <c r="U250" i="5"/>
  <c r="D399" i="5"/>
  <c r="C399" i="5"/>
  <c r="J399" i="5" s="1"/>
  <c r="H399" i="5"/>
  <c r="U400" i="5"/>
  <c r="C299" i="5"/>
  <c r="H299" i="5"/>
  <c r="D299" i="5"/>
  <c r="U300" i="5"/>
  <c r="C349" i="5"/>
  <c r="J349" i="5" s="1"/>
  <c r="U350" i="5"/>
  <c r="H349" i="5"/>
  <c r="D349" i="5"/>
  <c r="U150" i="5"/>
  <c r="D149" i="5"/>
  <c r="C149" i="5"/>
  <c r="J149" i="5" s="1"/>
  <c r="H149" i="5"/>
  <c r="D199" i="5"/>
  <c r="C199" i="5"/>
  <c r="H199" i="5"/>
  <c r="U200" i="5"/>
  <c r="S35" i="7"/>
  <c r="M39" i="7"/>
  <c r="U100" i="5"/>
  <c r="H100" i="5" s="1"/>
  <c r="D99" i="5"/>
  <c r="C99" i="5"/>
  <c r="J99" i="5" s="1"/>
  <c r="U49" i="5"/>
  <c r="H49" i="5" s="1"/>
  <c r="D48" i="5"/>
  <c r="C48" i="5"/>
  <c r="J48" i="5" s="1"/>
  <c r="N32" i="5"/>
  <c r="D323" i="5"/>
  <c r="C323" i="5"/>
  <c r="J323" i="5" s="1"/>
  <c r="H323" i="5"/>
  <c r="W36" i="7"/>
  <c r="J449" i="5" l="1"/>
  <c r="J299" i="5"/>
  <c r="J199" i="5"/>
  <c r="H123" i="5"/>
  <c r="X174" i="7"/>
  <c r="D223" i="5"/>
  <c r="V174" i="7"/>
  <c r="AP173" i="7"/>
  <c r="W174" i="7"/>
  <c r="D23" i="5"/>
  <c r="N180" i="7"/>
  <c r="V36" i="7"/>
  <c r="C223" i="5"/>
  <c r="H23" i="5"/>
  <c r="O180" i="7"/>
  <c r="H223" i="5"/>
  <c r="X36" i="7"/>
  <c r="N42" i="7"/>
  <c r="Z103" i="7"/>
  <c r="C23" i="5"/>
  <c r="Y103" i="7"/>
  <c r="C123" i="5"/>
  <c r="M180" i="7"/>
  <c r="O42" i="7"/>
  <c r="D123" i="5"/>
  <c r="M42" i="7"/>
  <c r="L113" i="7"/>
  <c r="K113" i="7"/>
  <c r="J113" i="7"/>
  <c r="AA103" i="7"/>
  <c r="J67" i="7"/>
  <c r="L67" i="7"/>
  <c r="Y57" i="7"/>
  <c r="AA57" i="7"/>
  <c r="K67" i="7"/>
  <c r="Z57" i="7"/>
  <c r="J112" i="7" l="1"/>
  <c r="Y102" i="7"/>
  <c r="J66" i="7"/>
  <c r="Y56" i="7"/>
  <c r="J123" i="5"/>
  <c r="J23" i="5"/>
  <c r="J223" i="5"/>
  <c r="M179" i="7"/>
  <c r="V173" i="7"/>
  <c r="C450" i="5"/>
  <c r="H450" i="5"/>
  <c r="D450" i="5"/>
  <c r="H300" i="5"/>
  <c r="D300" i="5"/>
  <c r="C300" i="5"/>
  <c r="C400" i="5"/>
  <c r="J400" i="5" s="1"/>
  <c r="J353" i="5" s="1"/>
  <c r="H400" i="5"/>
  <c r="D400" i="5"/>
  <c r="C250" i="5"/>
  <c r="J250" i="5" s="1"/>
  <c r="H250" i="5"/>
  <c r="D250" i="5"/>
  <c r="H350" i="5"/>
  <c r="D350" i="5"/>
  <c r="C350" i="5"/>
  <c r="J350" i="5" s="1"/>
  <c r="C200" i="5"/>
  <c r="H200" i="5"/>
  <c r="D200" i="5"/>
  <c r="D150" i="5"/>
  <c r="C150" i="5"/>
  <c r="J150" i="5" s="1"/>
  <c r="H150" i="5"/>
  <c r="M41" i="7"/>
  <c r="V35" i="7"/>
  <c r="D100" i="5"/>
  <c r="C100" i="5"/>
  <c r="J100" i="5" s="1"/>
  <c r="J53" i="5" s="1"/>
  <c r="I53" i="5" s="1"/>
  <c r="U50" i="5"/>
  <c r="H50" i="5" s="1"/>
  <c r="D49" i="5"/>
  <c r="C49" i="5"/>
  <c r="J49" i="5" s="1"/>
  <c r="N33" i="5"/>
  <c r="H27" i="5"/>
  <c r="X130" i="7"/>
  <c r="W82" i="7"/>
  <c r="J134" i="7"/>
  <c r="V122" i="7"/>
  <c r="I88" i="7"/>
  <c r="M195" i="7"/>
  <c r="J191" i="7"/>
  <c r="U88" i="7"/>
  <c r="O195" i="7"/>
  <c r="G134" i="7"/>
  <c r="R88" i="7"/>
  <c r="I134" i="7"/>
  <c r="N195" i="7"/>
  <c r="V78" i="7"/>
  <c r="H195" i="7"/>
  <c r="M88" i="7"/>
  <c r="L88" i="7"/>
  <c r="X122" i="7"/>
  <c r="AI173" i="7"/>
  <c r="X82" i="7"/>
  <c r="J193" i="7"/>
  <c r="O134" i="7"/>
  <c r="W78" i="7"/>
  <c r="I195" i="7"/>
  <c r="U134" i="7"/>
  <c r="V86" i="7"/>
  <c r="M134" i="7"/>
  <c r="AP192" i="7"/>
  <c r="V124" i="7"/>
  <c r="V80" i="7"/>
  <c r="X126" i="7"/>
  <c r="AM35" i="7"/>
  <c r="F134" i="7"/>
  <c r="K193" i="7"/>
  <c r="W128" i="7"/>
  <c r="W130" i="7"/>
  <c r="AK35" i="7"/>
  <c r="J88" i="7"/>
  <c r="D27" i="5"/>
  <c r="V132" i="7"/>
  <c r="H88" i="7"/>
  <c r="J197" i="7"/>
  <c r="R134" i="7"/>
  <c r="T130" i="7"/>
  <c r="AL35" i="7"/>
  <c r="W86" i="7"/>
  <c r="R132" i="7"/>
  <c r="V126" i="7"/>
  <c r="V76" i="7"/>
  <c r="X78" i="7"/>
  <c r="AP196" i="7"/>
  <c r="P132" i="7"/>
  <c r="W132" i="7"/>
  <c r="X84" i="7"/>
  <c r="F195" i="7"/>
  <c r="AP75" i="7"/>
  <c r="AK173" i="7"/>
  <c r="AJ173" i="7"/>
  <c r="G88" i="7"/>
  <c r="W122" i="7"/>
  <c r="C27" i="5"/>
  <c r="D134" i="7"/>
  <c r="T88" i="7"/>
  <c r="X128" i="7"/>
  <c r="AL173" i="7"/>
  <c r="Q88" i="7"/>
  <c r="W126" i="7"/>
  <c r="L193" i="7"/>
  <c r="AP190" i="7"/>
  <c r="AJ35" i="7"/>
  <c r="V82" i="7"/>
  <c r="AP81" i="7" s="1"/>
  <c r="S88" i="7"/>
  <c r="W84" i="7"/>
  <c r="H134" i="7"/>
  <c r="AP35" i="7"/>
  <c r="L197" i="7"/>
  <c r="K88" i="7"/>
  <c r="P134" i="7"/>
  <c r="AH173" i="7"/>
  <c r="L134" i="7"/>
  <c r="X80" i="7"/>
  <c r="K191" i="7"/>
  <c r="N134" i="7"/>
  <c r="AP194" i="7"/>
  <c r="T134" i="7"/>
  <c r="X124" i="7"/>
  <c r="W76" i="7"/>
  <c r="K197" i="7"/>
  <c r="W80" i="7"/>
  <c r="X132" i="7"/>
  <c r="F88" i="7"/>
  <c r="D195" i="7"/>
  <c r="V128" i="7"/>
  <c r="G195" i="7"/>
  <c r="E195" i="7"/>
  <c r="E88" i="7"/>
  <c r="Q134" i="7"/>
  <c r="D88" i="7"/>
  <c r="X86" i="7"/>
  <c r="K134" i="7"/>
  <c r="AQ173" i="7"/>
  <c r="X76" i="7"/>
  <c r="AM173" i="7"/>
  <c r="O88" i="7"/>
  <c r="W124" i="7"/>
  <c r="E134" i="7"/>
  <c r="V84" i="7"/>
  <c r="U130" i="7"/>
  <c r="N88" i="7"/>
  <c r="P88" i="7"/>
  <c r="Q132" i="7"/>
  <c r="L191" i="7"/>
  <c r="S130" i="7"/>
  <c r="V130" i="7"/>
  <c r="AO173" i="7"/>
  <c r="S134" i="7"/>
  <c r="AQ35" i="7"/>
  <c r="J27" i="5" l="1"/>
  <c r="J196" i="7"/>
  <c r="M194" i="7"/>
  <c r="D194" i="7"/>
  <c r="J190" i="7"/>
  <c r="G194" i="7"/>
  <c r="J192" i="7"/>
  <c r="J450" i="5"/>
  <c r="J403" i="5" s="1"/>
  <c r="S129" i="7"/>
  <c r="P131" i="7"/>
  <c r="V129" i="7"/>
  <c r="V127" i="7"/>
  <c r="V125" i="7"/>
  <c r="V123" i="7"/>
  <c r="V121" i="7"/>
  <c r="V131" i="7"/>
  <c r="S133" i="7"/>
  <c r="M133" i="7"/>
  <c r="D133" i="7"/>
  <c r="J133" i="7"/>
  <c r="G133" i="7"/>
  <c r="P133" i="7"/>
  <c r="J300" i="5"/>
  <c r="J253" i="5" s="1"/>
  <c r="I253" i="5" s="1"/>
  <c r="V83" i="7"/>
  <c r="V81" i="7"/>
  <c r="V79" i="7"/>
  <c r="V75" i="7"/>
  <c r="V77" i="7"/>
  <c r="V85" i="7"/>
  <c r="M87" i="7"/>
  <c r="S87" i="7"/>
  <c r="P87" i="7"/>
  <c r="G87" i="7"/>
  <c r="J87" i="7"/>
  <c r="D87" i="7"/>
  <c r="J200" i="5"/>
  <c r="J153" i="5" s="1"/>
  <c r="I153" i="5" s="1"/>
  <c r="D50" i="5"/>
  <c r="C50" i="5"/>
  <c r="J50" i="5" s="1"/>
  <c r="N34" i="5"/>
  <c r="AP87" i="7"/>
  <c r="AM79" i="7"/>
  <c r="AK125" i="7"/>
  <c r="AL85" i="7"/>
  <c r="AM133" i="7"/>
  <c r="AL75" i="7"/>
  <c r="AK83" i="7"/>
  <c r="AQ129" i="7"/>
  <c r="AP79" i="7"/>
  <c r="AM81" i="7"/>
  <c r="AM85" i="7"/>
  <c r="AT173" i="7"/>
  <c r="AM123" i="7"/>
  <c r="AM192" i="7"/>
  <c r="AP133" i="7"/>
  <c r="AP121" i="7"/>
  <c r="AK131" i="7"/>
  <c r="AQ85" i="7"/>
  <c r="AP129" i="7"/>
  <c r="AK196" i="7"/>
  <c r="AJ85" i="7"/>
  <c r="AQ133" i="7"/>
  <c r="AO133" i="7" s="1"/>
  <c r="AK79" i="7"/>
  <c r="AM83" i="7"/>
  <c r="AL81" i="7"/>
  <c r="AK190" i="7"/>
  <c r="AO190" i="7"/>
  <c r="AJ81" i="7"/>
  <c r="AL196" i="7"/>
  <c r="AJ123" i="7"/>
  <c r="AL77" i="7"/>
  <c r="AM75" i="7"/>
  <c r="AS190" i="7"/>
  <c r="AS192" i="7"/>
  <c r="AP123" i="7"/>
  <c r="AL194" i="7"/>
  <c r="AL121" i="7"/>
  <c r="AL127" i="7"/>
  <c r="AO194" i="7"/>
  <c r="AJ194" i="7"/>
  <c r="AP83" i="7"/>
  <c r="AQ190" i="7"/>
  <c r="AJ125" i="7"/>
  <c r="AK87" i="7"/>
  <c r="AL123" i="7"/>
  <c r="AM77" i="7"/>
  <c r="AJ77" i="7"/>
  <c r="AH196" i="7"/>
  <c r="AM194" i="7"/>
  <c r="AQ87" i="7"/>
  <c r="AS133" i="7"/>
  <c r="AH194" i="7"/>
  <c r="AL131" i="7"/>
  <c r="AI194" i="7"/>
  <c r="AP77" i="7"/>
  <c r="AQ77" i="7"/>
  <c r="AH192" i="7"/>
  <c r="AM129" i="7"/>
  <c r="AL83" i="7"/>
  <c r="AK81" i="7"/>
  <c r="AJ196" i="7"/>
  <c r="AL190" i="7"/>
  <c r="AK85" i="7"/>
  <c r="AO35" i="7"/>
  <c r="AK127" i="7"/>
  <c r="AJ75" i="7"/>
  <c r="AQ131" i="7"/>
  <c r="AI196" i="7"/>
  <c r="AK123" i="7"/>
  <c r="AK121" i="7"/>
  <c r="AJ192" i="7"/>
  <c r="AQ125" i="7"/>
  <c r="AI35" i="7"/>
  <c r="AJ83" i="7"/>
  <c r="AH190" i="7"/>
  <c r="AM131" i="7"/>
  <c r="AQ79" i="7"/>
  <c r="AQ194" i="7"/>
  <c r="AM125" i="7"/>
  <c r="AL133" i="7"/>
  <c r="AL192" i="7"/>
  <c r="AK77" i="7"/>
  <c r="AL79" i="7"/>
  <c r="AP85" i="7"/>
  <c r="AK194" i="7"/>
  <c r="AJ131" i="7"/>
  <c r="AL129" i="7"/>
  <c r="AK129" i="7"/>
  <c r="AM87" i="7"/>
  <c r="AP127" i="7"/>
  <c r="AO192" i="7"/>
  <c r="AQ196" i="7"/>
  <c r="AI192" i="7"/>
  <c r="AJ79" i="7"/>
  <c r="AQ127" i="7"/>
  <c r="AK75" i="7"/>
  <c r="AQ123" i="7"/>
  <c r="AP125" i="7"/>
  <c r="AJ133" i="7"/>
  <c r="AI133" i="7" s="1"/>
  <c r="AJ87" i="7"/>
  <c r="AO196" i="7"/>
  <c r="AO87" i="7"/>
  <c r="AK133" i="7"/>
  <c r="AI190" i="7"/>
  <c r="AH35" i="7"/>
  <c r="AL125" i="7"/>
  <c r="AQ81" i="7"/>
  <c r="AK192" i="7"/>
  <c r="AM121" i="7"/>
  <c r="AM127" i="7"/>
  <c r="AP131" i="7"/>
  <c r="AQ75" i="7"/>
  <c r="AQ192" i="7"/>
  <c r="AQ121" i="7"/>
  <c r="AM190" i="7"/>
  <c r="AJ190" i="7"/>
  <c r="AQ83" i="7"/>
  <c r="AJ129" i="7"/>
  <c r="AJ127" i="7"/>
  <c r="AJ121" i="7"/>
  <c r="AM196" i="7"/>
  <c r="AL87" i="7"/>
  <c r="AI87" i="7"/>
  <c r="N35" i="5" l="1"/>
  <c r="AH133" i="7"/>
  <c r="AT194" i="7"/>
  <c r="AT196" i="7"/>
  <c r="AH75" i="7"/>
  <c r="AI85" i="7"/>
  <c r="AS123" i="7"/>
  <c r="AH87" i="7"/>
  <c r="AH127" i="7"/>
  <c r="AI123" i="7"/>
  <c r="AH131" i="7"/>
  <c r="AI129" i="7"/>
  <c r="AT35" i="7"/>
  <c r="AH129" i="7"/>
  <c r="AT192" i="7"/>
  <c r="AO81" i="7"/>
  <c r="AO85" i="7"/>
  <c r="AO83" i="7"/>
  <c r="AT190" i="7"/>
  <c r="AI79" i="7"/>
  <c r="AO123" i="7"/>
  <c r="AS121" i="7"/>
  <c r="AI121" i="7"/>
  <c r="AO129" i="7"/>
  <c r="AI131" i="7"/>
  <c r="AS173" i="7"/>
  <c r="AO127" i="7"/>
  <c r="AH123" i="7"/>
  <c r="AS129" i="7"/>
  <c r="AS127" i="7"/>
  <c r="AT87" i="7"/>
  <c r="AO125" i="7"/>
  <c r="AI83" i="7"/>
  <c r="AO79" i="7"/>
  <c r="AI127" i="7"/>
  <c r="AH81" i="7"/>
  <c r="AI75" i="7"/>
  <c r="AI81" i="7"/>
  <c r="AS125" i="7"/>
  <c r="AH79" i="7"/>
  <c r="AH125" i="7"/>
  <c r="AO77" i="7"/>
  <c r="AO121" i="7"/>
  <c r="AO131" i="7"/>
  <c r="AI125" i="7"/>
  <c r="AH85" i="7"/>
  <c r="AI77" i="7"/>
  <c r="AT133" i="7"/>
  <c r="AH77" i="7"/>
  <c r="AO75" i="7"/>
  <c r="AH83" i="7"/>
  <c r="AH121" i="7"/>
  <c r="C120" i="7" l="1"/>
  <c r="C74" i="7"/>
  <c r="N36" i="5"/>
  <c r="C324" i="5"/>
  <c r="J324" i="5" s="1"/>
  <c r="D324" i="5"/>
  <c r="H324" i="5"/>
  <c r="C28" i="5"/>
  <c r="AS196" i="7"/>
  <c r="AT85" i="7"/>
  <c r="AS85" i="7"/>
  <c r="AT125" i="7"/>
  <c r="C20" i="5"/>
  <c r="AT83" i="7"/>
  <c r="AS79" i="7"/>
  <c r="L17" i="7"/>
  <c r="L13" i="7"/>
  <c r="D24" i="5"/>
  <c r="AS131" i="7"/>
  <c r="AT129" i="7"/>
  <c r="Q11" i="7"/>
  <c r="T11" i="7"/>
  <c r="AD9" i="7"/>
  <c r="J17" i="7"/>
  <c r="AS89" i="7"/>
  <c r="AT127" i="7"/>
  <c r="H20" i="5"/>
  <c r="AT81" i="7"/>
  <c r="K15" i="7"/>
  <c r="AC9" i="7"/>
  <c r="H23" i="7"/>
  <c r="AT131" i="7"/>
  <c r="AT79" i="7"/>
  <c r="T176" i="7"/>
  <c r="R11" i="7"/>
  <c r="S11" i="7"/>
  <c r="O11" i="7"/>
  <c r="AS87" i="7"/>
  <c r="N11" i="7"/>
  <c r="H28" i="5"/>
  <c r="L15" i="7"/>
  <c r="AT77" i="7"/>
  <c r="AT75" i="7"/>
  <c r="AS77" i="7"/>
  <c r="P11" i="7"/>
  <c r="K17" i="7"/>
  <c r="J13" i="7"/>
  <c r="G23" i="7"/>
  <c r="AT121" i="7"/>
  <c r="AS75" i="7"/>
  <c r="K13" i="7"/>
  <c r="D28" i="5"/>
  <c r="AT123" i="7"/>
  <c r="AS194" i="7"/>
  <c r="AS83" i="7"/>
  <c r="J15" i="7"/>
  <c r="D20" i="5"/>
  <c r="AB9" i="7"/>
  <c r="AP8" i="7" s="1"/>
  <c r="M11" i="7"/>
  <c r="I23" i="7"/>
  <c r="U11" i="7"/>
  <c r="M10" i="7" l="1"/>
  <c r="J12" i="7"/>
  <c r="AB8" i="7"/>
  <c r="G22" i="7"/>
  <c r="S10" i="7"/>
  <c r="J16" i="7"/>
  <c r="J14" i="7"/>
  <c r="P10" i="7"/>
  <c r="J28" i="5"/>
  <c r="J20" i="5"/>
  <c r="AK8" i="7"/>
  <c r="S38" i="7"/>
  <c r="AQ8" i="7"/>
  <c r="AO8" i="7" s="1"/>
  <c r="AJ8" i="7"/>
  <c r="AS81" i="7"/>
  <c r="AM8" i="7"/>
  <c r="Q40" i="7"/>
  <c r="R178" i="7"/>
  <c r="H24" i="5"/>
  <c r="C224" i="5"/>
  <c r="U38" i="7"/>
  <c r="R40" i="7"/>
  <c r="R105" i="7"/>
  <c r="H224" i="5"/>
  <c r="C24" i="5"/>
  <c r="P178" i="7"/>
  <c r="L19" i="7"/>
  <c r="T38" i="7"/>
  <c r="D124" i="5"/>
  <c r="Q178" i="7"/>
  <c r="AL8" i="7"/>
  <c r="AH8" i="7" s="1"/>
  <c r="P40" i="7"/>
  <c r="AI8" i="7"/>
  <c r="M107" i="7"/>
  <c r="P105" i="7"/>
  <c r="Q105" i="7"/>
  <c r="N107" i="7"/>
  <c r="O107" i="7"/>
  <c r="J19" i="7"/>
  <c r="K19" i="7"/>
  <c r="X11" i="7"/>
  <c r="W11" i="7"/>
  <c r="V11" i="7"/>
  <c r="P104" i="7" l="1"/>
  <c r="M106" i="7"/>
  <c r="J18" i="7"/>
  <c r="V10" i="7"/>
  <c r="J24" i="5"/>
  <c r="J224" i="5"/>
  <c r="AT8" i="7"/>
  <c r="C124" i="5"/>
  <c r="M61" i="7"/>
  <c r="O61" i="7"/>
  <c r="R59" i="7"/>
  <c r="Q59" i="7"/>
  <c r="S176" i="7"/>
  <c r="P59" i="7"/>
  <c r="N61" i="7"/>
  <c r="D224" i="5"/>
  <c r="P58" i="7" l="1"/>
  <c r="M60" i="7"/>
  <c r="J124" i="5"/>
  <c r="U176" i="7"/>
  <c r="H124" i="5"/>
  <c r="S175" i="7" l="1"/>
  <c r="P177" i="7"/>
  <c r="S37" i="7"/>
  <c r="P39" i="7"/>
  <c r="N37" i="5"/>
  <c r="H325" i="5"/>
  <c r="C325" i="5"/>
  <c r="J325" i="5" s="1"/>
  <c r="D325" i="5"/>
  <c r="C225" i="5"/>
  <c r="N109" i="7"/>
  <c r="H125" i="5"/>
  <c r="T105" i="7"/>
  <c r="C29" i="5"/>
  <c r="M109" i="7"/>
  <c r="D29" i="5"/>
  <c r="O109" i="7"/>
  <c r="U105" i="7"/>
  <c r="H29" i="5"/>
  <c r="X38" i="7"/>
  <c r="S105" i="7"/>
  <c r="M108" i="7" l="1"/>
  <c r="S104" i="7"/>
  <c r="J29" i="5"/>
  <c r="J225" i="5"/>
  <c r="C125" i="5"/>
  <c r="T59" i="7"/>
  <c r="V176" i="7"/>
  <c r="X176" i="7"/>
  <c r="N63" i="7"/>
  <c r="M63" i="7"/>
  <c r="H225" i="5"/>
  <c r="S59" i="7"/>
  <c r="P180" i="7"/>
  <c r="O63" i="7"/>
  <c r="H25" i="5"/>
  <c r="V38" i="7"/>
  <c r="U59" i="7"/>
  <c r="M62" i="7" l="1"/>
  <c r="S58" i="7"/>
  <c r="J125" i="5"/>
  <c r="Q180" i="7"/>
  <c r="D25" i="5"/>
  <c r="D225" i="5"/>
  <c r="C25" i="5"/>
  <c r="Y11" i="7"/>
  <c r="K21" i="7"/>
  <c r="D125" i="5"/>
  <c r="AP175" i="7"/>
  <c r="AA11" i="7"/>
  <c r="W38" i="7"/>
  <c r="R180" i="7"/>
  <c r="R42" i="7"/>
  <c r="Q42" i="7"/>
  <c r="W176" i="7"/>
  <c r="P42" i="7"/>
  <c r="Z11" i="7"/>
  <c r="L21" i="7"/>
  <c r="J21" i="7"/>
  <c r="Y10" i="7" l="1"/>
  <c r="J20" i="7"/>
  <c r="J25" i="5"/>
  <c r="P179" i="7"/>
  <c r="V175" i="7"/>
  <c r="P41" i="7"/>
  <c r="V37" i="7"/>
  <c r="N38" i="5"/>
  <c r="D34" i="5"/>
  <c r="AQ175" i="7"/>
  <c r="AK37" i="7"/>
  <c r="AM175" i="7"/>
  <c r="AI175" i="7"/>
  <c r="C34" i="5"/>
  <c r="AM37" i="7"/>
  <c r="AQ37" i="7"/>
  <c r="AJ37" i="7"/>
  <c r="AL37" i="7"/>
  <c r="AO175" i="7"/>
  <c r="H34" i="5"/>
  <c r="AJ175" i="7"/>
  <c r="AH175" i="7"/>
  <c r="D30" i="5"/>
  <c r="AP37" i="7"/>
  <c r="AK175" i="7"/>
  <c r="C30" i="5"/>
  <c r="H30" i="5"/>
  <c r="AL175" i="7"/>
  <c r="J34" i="5" l="1"/>
  <c r="J30" i="5"/>
  <c r="N39" i="5"/>
  <c r="AO37" i="7"/>
  <c r="AT175" i="7"/>
  <c r="D35" i="5"/>
  <c r="C35" i="5"/>
  <c r="AH37" i="7"/>
  <c r="H35" i="5"/>
  <c r="AI37" i="7"/>
  <c r="J35" i="5" l="1"/>
  <c r="N40" i="5"/>
  <c r="AS175" i="7"/>
  <c r="AT37" i="7"/>
  <c r="N41" i="5" l="1"/>
  <c r="D326" i="5"/>
  <c r="C326" i="5"/>
  <c r="J326" i="5" s="1"/>
  <c r="J303" i="5" s="1"/>
  <c r="H326" i="5"/>
  <c r="H31" i="5"/>
  <c r="C31" i="5"/>
  <c r="D31" i="5"/>
  <c r="C226" i="5"/>
  <c r="AP177" i="7"/>
  <c r="Z105" i="7"/>
  <c r="H36" i="5"/>
  <c r="U180" i="7"/>
  <c r="R113" i="7"/>
  <c r="Z111" i="7"/>
  <c r="AA105" i="7"/>
  <c r="Z109" i="7"/>
  <c r="U107" i="7"/>
  <c r="C36" i="5"/>
  <c r="AP179" i="7"/>
  <c r="X113" i="7"/>
  <c r="Y105" i="7"/>
  <c r="D36" i="5"/>
  <c r="T113" i="7"/>
  <c r="Q113" i="7"/>
  <c r="AA109" i="7"/>
  <c r="Q109" i="7"/>
  <c r="V113" i="7"/>
  <c r="S107" i="7"/>
  <c r="AA111" i="7"/>
  <c r="N113" i="7"/>
  <c r="P109" i="7"/>
  <c r="Y107" i="7"/>
  <c r="Y111" i="7"/>
  <c r="W113" i="7"/>
  <c r="X109" i="7"/>
  <c r="Z107" i="7"/>
  <c r="O113" i="7"/>
  <c r="U113" i="7"/>
  <c r="AA107" i="7"/>
  <c r="P113" i="7"/>
  <c r="T107" i="7"/>
  <c r="R109" i="7"/>
  <c r="Y109" i="7"/>
  <c r="M113" i="7"/>
  <c r="S113" i="7"/>
  <c r="AP112" i="7" s="1"/>
  <c r="S106" i="7" l="1"/>
  <c r="P108" i="7"/>
  <c r="Y104" i="7"/>
  <c r="Y106" i="7"/>
  <c r="Y108" i="7"/>
  <c r="Y110" i="7"/>
  <c r="V112" i="7"/>
  <c r="M112" i="7"/>
  <c r="P112" i="7"/>
  <c r="S112" i="7"/>
  <c r="J36" i="5"/>
  <c r="J31" i="5"/>
  <c r="J226" i="5"/>
  <c r="J203" i="5" s="1"/>
  <c r="I203" i="5" s="1"/>
  <c r="AL112" i="7"/>
  <c r="J65" i="7"/>
  <c r="V40" i="7"/>
  <c r="I65" i="7"/>
  <c r="F65" i="7"/>
  <c r="G65" i="7"/>
  <c r="X105" i="7"/>
  <c r="V109" i="7"/>
  <c r="H111" i="7"/>
  <c r="W53" i="7"/>
  <c r="X55" i="7"/>
  <c r="V99" i="7"/>
  <c r="AQ112" i="7"/>
  <c r="AO112" i="7" s="1"/>
  <c r="AJ112" i="7"/>
  <c r="I111" i="7"/>
  <c r="V101" i="7"/>
  <c r="V55" i="7"/>
  <c r="X40" i="7"/>
  <c r="T180" i="7"/>
  <c r="P111" i="7"/>
  <c r="W178" i="7"/>
  <c r="V103" i="7"/>
  <c r="X103" i="7"/>
  <c r="J111" i="7"/>
  <c r="AM112" i="7"/>
  <c r="S42" i="7"/>
  <c r="X107" i="7"/>
  <c r="R111" i="7"/>
  <c r="V178" i="7"/>
  <c r="W55" i="7"/>
  <c r="D26" i="5"/>
  <c r="W99" i="7"/>
  <c r="W103" i="7"/>
  <c r="Q111" i="7"/>
  <c r="V107" i="7"/>
  <c r="H226" i="5"/>
  <c r="W40" i="7"/>
  <c r="K111" i="7"/>
  <c r="S111" i="7"/>
  <c r="W107" i="7"/>
  <c r="W105" i="7"/>
  <c r="X57" i="7"/>
  <c r="G111" i="7"/>
  <c r="W109" i="7"/>
  <c r="AI112" i="7"/>
  <c r="D65" i="7"/>
  <c r="X101" i="7"/>
  <c r="D226" i="5"/>
  <c r="W57" i="7"/>
  <c r="M111" i="7"/>
  <c r="E111" i="7"/>
  <c r="U111" i="7"/>
  <c r="O111" i="7"/>
  <c r="V105" i="7"/>
  <c r="U42" i="7"/>
  <c r="L111" i="7"/>
  <c r="H26" i="5"/>
  <c r="L65" i="7"/>
  <c r="H65" i="7"/>
  <c r="C126" i="5"/>
  <c r="X99" i="7"/>
  <c r="P65" i="7"/>
  <c r="V53" i="7"/>
  <c r="V63" i="7"/>
  <c r="O65" i="7"/>
  <c r="D111" i="7"/>
  <c r="N111" i="7"/>
  <c r="V57" i="7"/>
  <c r="X53" i="7"/>
  <c r="F111" i="7"/>
  <c r="AP41" i="7"/>
  <c r="M67" i="7"/>
  <c r="R67" i="7"/>
  <c r="Z63" i="7"/>
  <c r="R63" i="7"/>
  <c r="H126" i="5"/>
  <c r="E65" i="7"/>
  <c r="Q63" i="7"/>
  <c r="AK112" i="7"/>
  <c r="AH112" i="7" s="1"/>
  <c r="D126" i="5"/>
  <c r="W101" i="7"/>
  <c r="C26" i="5"/>
  <c r="N65" i="7"/>
  <c r="K65" i="7"/>
  <c r="T111" i="7"/>
  <c r="T42" i="7"/>
  <c r="X178" i="7"/>
  <c r="X63" i="7"/>
  <c r="V59" i="7"/>
  <c r="Q65" i="7"/>
  <c r="AA13" i="7"/>
  <c r="M19" i="7"/>
  <c r="M15" i="7"/>
  <c r="O23" i="7"/>
  <c r="O17" i="7"/>
  <c r="U67" i="7"/>
  <c r="V67" i="7"/>
  <c r="AA61" i="7"/>
  <c r="P63" i="7"/>
  <c r="N67" i="7"/>
  <c r="S180" i="7"/>
  <c r="N19" i="7"/>
  <c r="Z61" i="7"/>
  <c r="O67" i="7"/>
  <c r="S61" i="7"/>
  <c r="AA63" i="7"/>
  <c r="S67" i="7"/>
  <c r="P67" i="7"/>
  <c r="AP66" i="7" s="1"/>
  <c r="W59" i="7"/>
  <c r="M65" i="7"/>
  <c r="AA59" i="7"/>
  <c r="Y63" i="7"/>
  <c r="W67" i="7"/>
  <c r="T65" i="7"/>
  <c r="S65" i="7"/>
  <c r="X61" i="7"/>
  <c r="Z59" i="7"/>
  <c r="V61" i="7"/>
  <c r="W61" i="7"/>
  <c r="R65" i="7"/>
  <c r="T61" i="7"/>
  <c r="Y59" i="7"/>
  <c r="AA65" i="7"/>
  <c r="X67" i="7"/>
  <c r="X59" i="7"/>
  <c r="T67" i="7"/>
  <c r="Z65" i="7"/>
  <c r="U61" i="7"/>
  <c r="Y61" i="7"/>
  <c r="Y65" i="7"/>
  <c r="Q67" i="7"/>
  <c r="W63" i="7"/>
  <c r="U65" i="7"/>
  <c r="Q13" i="7"/>
  <c r="N17" i="7"/>
  <c r="AD13" i="7"/>
  <c r="O15" i="7"/>
  <c r="V13" i="7"/>
  <c r="M17" i="7"/>
  <c r="AB13" i="7"/>
  <c r="P13" i="7"/>
  <c r="O19" i="7"/>
  <c r="U13" i="7"/>
  <c r="N23" i="7"/>
  <c r="AC13" i="7"/>
  <c r="N15" i="7"/>
  <c r="M21" i="7"/>
  <c r="J23" i="7"/>
  <c r="K23" i="7"/>
  <c r="AD11" i="7"/>
  <c r="R13" i="7"/>
  <c r="N21" i="7"/>
  <c r="Z13" i="7"/>
  <c r="T13" i="7"/>
  <c r="M23" i="7"/>
  <c r="AB11" i="7"/>
  <c r="AP10" i="7" s="1"/>
  <c r="X13" i="7"/>
  <c r="O21" i="7"/>
  <c r="S13" i="7"/>
  <c r="L23" i="7"/>
  <c r="AC11" i="7"/>
  <c r="W13" i="7"/>
  <c r="Y13" i="7"/>
  <c r="AP12" i="7" s="1"/>
  <c r="P62" i="7" l="1"/>
  <c r="S60" i="7"/>
  <c r="Y58" i="7"/>
  <c r="Y60" i="7"/>
  <c r="Y62" i="7"/>
  <c r="Y64" i="7"/>
  <c r="V66" i="7"/>
  <c r="S66" i="7"/>
  <c r="M66" i="7"/>
  <c r="P66" i="7"/>
  <c r="J126" i="5"/>
  <c r="J103" i="5" s="1"/>
  <c r="I103" i="5" s="1"/>
  <c r="S12" i="7"/>
  <c r="M16" i="7"/>
  <c r="M22" i="7"/>
  <c r="J22" i="7"/>
  <c r="AB12" i="7"/>
  <c r="AB10" i="7"/>
  <c r="M14" i="7"/>
  <c r="P12" i="7"/>
  <c r="M18" i="7"/>
  <c r="V12" i="7"/>
  <c r="M20" i="7"/>
  <c r="Y12" i="7"/>
  <c r="J26" i="5"/>
  <c r="V60" i="7"/>
  <c r="P64" i="7"/>
  <c r="M64" i="7"/>
  <c r="V58" i="7"/>
  <c r="D64" i="7"/>
  <c r="V52" i="7"/>
  <c r="G64" i="7"/>
  <c r="V54" i="7"/>
  <c r="J64" i="7"/>
  <c r="V56" i="7"/>
  <c r="V106" i="7"/>
  <c r="P110" i="7"/>
  <c r="M110" i="7"/>
  <c r="V104" i="7"/>
  <c r="D110" i="7"/>
  <c r="V98" i="7"/>
  <c r="G110" i="7"/>
  <c r="V100" i="7"/>
  <c r="V102" i="7"/>
  <c r="J110" i="7"/>
  <c r="V177" i="7"/>
  <c r="S179" i="7"/>
  <c r="V108" i="7"/>
  <c r="S110" i="7"/>
  <c r="V62" i="7"/>
  <c r="S64" i="7"/>
  <c r="V39" i="7"/>
  <c r="S41" i="7"/>
  <c r="N42" i="5"/>
  <c r="D37" i="5"/>
  <c r="H32" i="5"/>
  <c r="AQ64" i="7"/>
  <c r="AK64" i="7"/>
  <c r="AS39" i="7"/>
  <c r="AJ60" i="7"/>
  <c r="AJ104" i="7"/>
  <c r="AM179" i="7"/>
  <c r="AK106" i="7"/>
  <c r="AM64" i="7"/>
  <c r="AS14" i="7"/>
  <c r="AK54" i="7"/>
  <c r="AK58" i="7"/>
  <c r="AQ100" i="7"/>
  <c r="AM52" i="7"/>
  <c r="AM98" i="7"/>
  <c r="AP110" i="7"/>
  <c r="AH179" i="7"/>
  <c r="C37" i="5"/>
  <c r="AK110" i="7"/>
  <c r="AS60" i="7"/>
  <c r="AS8" i="7"/>
  <c r="AL177" i="7"/>
  <c r="AJ56" i="7"/>
  <c r="AL110" i="7"/>
  <c r="D32" i="5"/>
  <c r="AH177" i="7"/>
  <c r="AJ52" i="7"/>
  <c r="AP104" i="7"/>
  <c r="AL106" i="7"/>
  <c r="AP64" i="7"/>
  <c r="AQ10" i="7"/>
  <c r="AO10" i="7" s="1"/>
  <c r="H37" i="5"/>
  <c r="AJ12" i="7"/>
  <c r="AK60" i="7"/>
  <c r="AM62" i="7"/>
  <c r="AP60" i="7"/>
  <c r="AJ179" i="7"/>
  <c r="AL41" i="7"/>
  <c r="AQ177" i="7"/>
  <c r="AL62" i="7"/>
  <c r="AL60" i="7"/>
  <c r="AQ102" i="7"/>
  <c r="AJ41" i="7"/>
  <c r="AM56" i="7"/>
  <c r="AS37" i="7"/>
  <c r="AM104" i="7"/>
  <c r="AM41" i="7"/>
  <c r="AL100" i="7"/>
  <c r="AI179" i="7"/>
  <c r="AM177" i="7"/>
  <c r="AS35" i="7"/>
  <c r="AS16" i="7"/>
  <c r="AK62" i="7"/>
  <c r="AM58" i="7"/>
  <c r="AS41" i="7"/>
  <c r="AJ110" i="7"/>
  <c r="AL56" i="7"/>
  <c r="AQ12" i="7"/>
  <c r="AO12" i="7" s="1"/>
  <c r="AL10" i="7"/>
  <c r="AM12" i="7"/>
  <c r="AM102" i="7"/>
  <c r="AS33" i="7"/>
  <c r="AP98" i="7"/>
  <c r="AL102" i="7"/>
  <c r="AP58" i="7"/>
  <c r="AJ108" i="7"/>
  <c r="AL179" i="7"/>
  <c r="AM106" i="7"/>
  <c r="AQ39" i="7"/>
  <c r="AJ62" i="7"/>
  <c r="AK41" i="7"/>
  <c r="AQ110" i="7"/>
  <c r="AK100" i="7"/>
  <c r="AL98" i="7"/>
  <c r="AS64" i="7"/>
  <c r="AP108" i="7"/>
  <c r="AI56" i="7"/>
  <c r="AM66" i="7"/>
  <c r="AL52" i="7"/>
  <c r="AL104" i="7"/>
  <c r="AI104" i="7" s="1"/>
  <c r="AM110" i="7"/>
  <c r="AT177" i="7"/>
  <c r="AS12" i="7"/>
  <c r="AJ106" i="7"/>
  <c r="AH106" i="7" s="1"/>
  <c r="AK108" i="7"/>
  <c r="AL66" i="7"/>
  <c r="AJ10" i="7"/>
  <c r="AK12" i="7"/>
  <c r="AQ41" i="7"/>
  <c r="AQ60" i="7"/>
  <c r="AO60" i="7" s="1"/>
  <c r="AL64" i="7"/>
  <c r="AP39" i="7"/>
  <c r="AP54" i="7"/>
  <c r="AM100" i="7"/>
  <c r="AS52" i="7"/>
  <c r="AK52" i="7"/>
  <c r="AL58" i="7"/>
  <c r="AL54" i="7"/>
  <c r="AJ39" i="7"/>
  <c r="AP106" i="7"/>
  <c r="AQ106" i="7"/>
  <c r="AO106" i="7" s="1"/>
  <c r="AS62" i="7"/>
  <c r="AJ98" i="7"/>
  <c r="AI106" i="7"/>
  <c r="AT106" i="7" s="1"/>
  <c r="AI52" i="7"/>
  <c r="AI62" i="7"/>
  <c r="AH41" i="7"/>
  <c r="AS29" i="7"/>
  <c r="AQ179" i="7"/>
  <c r="AO177" i="7"/>
  <c r="AI110" i="7"/>
  <c r="AP100" i="7"/>
  <c r="AO100" i="7" s="1"/>
  <c r="AQ66" i="7"/>
  <c r="AO66" i="7" s="1"/>
  <c r="AJ66" i="7"/>
  <c r="AM10" i="7"/>
  <c r="AL12" i="7"/>
  <c r="AH12" i="7" s="1"/>
  <c r="AS56" i="7"/>
  <c r="AL108" i="7"/>
  <c r="AP102" i="7"/>
  <c r="AO102" i="7" s="1"/>
  <c r="AM54" i="7"/>
  <c r="AQ54" i="7"/>
  <c r="AS177" i="7"/>
  <c r="AJ177" i="7"/>
  <c r="AS6" i="7"/>
  <c r="AJ64" i="7"/>
  <c r="AL39" i="7"/>
  <c r="AT179" i="7"/>
  <c r="AS58" i="7"/>
  <c r="AS179" i="7"/>
  <c r="AK102" i="7"/>
  <c r="AM60" i="7"/>
  <c r="AQ56" i="7"/>
  <c r="AJ102" i="7"/>
  <c r="AI102" i="7" s="1"/>
  <c r="AI41" i="7"/>
  <c r="AO39" i="7"/>
  <c r="AI60" i="7"/>
  <c r="AI12" i="7"/>
  <c r="AP62" i="7"/>
  <c r="AP56" i="7"/>
  <c r="AI177" i="7"/>
  <c r="AJ100" i="7"/>
  <c r="AI98" i="7"/>
  <c r="AH64" i="7"/>
  <c r="AQ58" i="7"/>
  <c r="AO58" i="7" s="1"/>
  <c r="AH102" i="7"/>
  <c r="AT112" i="7"/>
  <c r="AK66" i="7"/>
  <c r="AK10" i="7"/>
  <c r="AS10" i="7"/>
  <c r="AM108" i="7"/>
  <c r="AH108" i="7" s="1"/>
  <c r="AQ104" i="7"/>
  <c r="AO104" i="7" s="1"/>
  <c r="AQ108" i="7"/>
  <c r="AO108" i="7" s="1"/>
  <c r="AQ98" i="7"/>
  <c r="AJ58" i="7"/>
  <c r="AJ54" i="7"/>
  <c r="AK56" i="7"/>
  <c r="AH56" i="7" s="1"/>
  <c r="AK104" i="7"/>
  <c r="AH104" i="7" s="1"/>
  <c r="AS18" i="7"/>
  <c r="AS54" i="7"/>
  <c r="AK98" i="7"/>
  <c r="AH98" i="7" s="1"/>
  <c r="AQ52" i="7"/>
  <c r="AK177" i="7"/>
  <c r="AQ62" i="7"/>
  <c r="AM39" i="7"/>
  <c r="AK39" i="7"/>
  <c r="AO179" i="7"/>
  <c r="AO41" i="7"/>
  <c r="AO62" i="7"/>
  <c r="AI108" i="7"/>
  <c r="AO98" i="7"/>
  <c r="AT98" i="7" s="1"/>
  <c r="AT41" i="7"/>
  <c r="AH10" i="7"/>
  <c r="AI64" i="7"/>
  <c r="C32" i="5"/>
  <c r="AK179" i="7"/>
  <c r="AS31" i="7"/>
  <c r="AO54" i="7"/>
  <c r="AI10" i="7"/>
  <c r="AP52" i="7"/>
  <c r="AO52" i="7" s="1"/>
  <c r="AT52" i="7" s="1"/>
  <c r="AH62" i="7"/>
  <c r="AH39" i="7"/>
  <c r="AI39" i="7"/>
  <c r="AT39" i="7" s="1"/>
  <c r="AI66" i="7"/>
  <c r="AH66" i="7"/>
  <c r="AH100" i="7"/>
  <c r="AI100" i="7"/>
  <c r="AI58" i="7"/>
  <c r="AT58" i="7" s="1"/>
  <c r="AH58" i="7"/>
  <c r="AH54" i="7"/>
  <c r="AI54" i="7"/>
  <c r="U15" i="7"/>
  <c r="P17" i="7"/>
  <c r="Q17" i="7"/>
  <c r="T15" i="7"/>
  <c r="R17" i="7"/>
  <c r="S15" i="7"/>
  <c r="P16" i="7" l="1"/>
  <c r="S14" i="7"/>
  <c r="J37" i="5"/>
  <c r="J32" i="5"/>
  <c r="N43" i="5"/>
  <c r="C28" i="7"/>
  <c r="AT66" i="7"/>
  <c r="AS108" i="7"/>
  <c r="AT10" i="7"/>
  <c r="AT62" i="7"/>
  <c r="AT100" i="7"/>
  <c r="AS100" i="7"/>
  <c r="AO64" i="7"/>
  <c r="AS102" i="7"/>
  <c r="AS106" i="7"/>
  <c r="AT64" i="7"/>
  <c r="AS104" i="7"/>
  <c r="AT108" i="7"/>
  <c r="AH110" i="7"/>
  <c r="AT104" i="7"/>
  <c r="AS110" i="7"/>
  <c r="AT54" i="7"/>
  <c r="AT12" i="7"/>
  <c r="AO110" i="7"/>
  <c r="AT110" i="7" s="1"/>
  <c r="AO56" i="7"/>
  <c r="AT56" i="7" s="1"/>
  <c r="AH52" i="7"/>
  <c r="AT60" i="7"/>
  <c r="H38" i="5"/>
  <c r="AH60" i="7"/>
  <c r="AT102" i="7"/>
  <c r="C38" i="5"/>
  <c r="AS98" i="7"/>
  <c r="D38" i="5"/>
  <c r="C51" i="7" l="1"/>
  <c r="C97" i="7"/>
  <c r="J38" i="5"/>
  <c r="N44" i="5"/>
  <c r="AS112" i="7"/>
  <c r="N45" i="5" l="1"/>
  <c r="C39" i="5"/>
  <c r="D39" i="5"/>
  <c r="H39" i="5"/>
  <c r="H33" i="5"/>
  <c r="D33" i="5"/>
  <c r="C33" i="5"/>
  <c r="U19" i="7"/>
  <c r="Y15" i="7"/>
  <c r="P19" i="7"/>
  <c r="U23" i="7"/>
  <c r="T21" i="7"/>
  <c r="Z19" i="7"/>
  <c r="V17" i="7"/>
  <c r="S23" i="7"/>
  <c r="R19" i="7"/>
  <c r="Z15" i="7"/>
  <c r="W17" i="7"/>
  <c r="P23" i="7"/>
  <c r="AA17" i="7"/>
  <c r="AC17" i="7"/>
  <c r="W15" i="7"/>
  <c r="W21" i="7"/>
  <c r="U21" i="7"/>
  <c r="AA15" i="7"/>
  <c r="Y17" i="7"/>
  <c r="X15" i="7"/>
  <c r="Z17" i="7"/>
  <c r="AD17" i="7"/>
  <c r="V15" i="7"/>
  <c r="Q19" i="7"/>
  <c r="X21" i="7"/>
  <c r="AC15" i="7"/>
  <c r="T23" i="7"/>
  <c r="AB15" i="7"/>
  <c r="AP14" i="7" s="1"/>
  <c r="R21" i="7"/>
  <c r="S19" i="7"/>
  <c r="V21" i="7"/>
  <c r="Q21" i="7"/>
  <c r="X17" i="7"/>
  <c r="AA19" i="7"/>
  <c r="Q23" i="7"/>
  <c r="AD15" i="7"/>
  <c r="S21" i="7"/>
  <c r="R23" i="7"/>
  <c r="AB17" i="7"/>
  <c r="AP16" i="7" s="1"/>
  <c r="P21" i="7"/>
  <c r="T19" i="7"/>
  <c r="Y19" i="7"/>
  <c r="S20" i="7" l="1"/>
  <c r="Y16" i="7"/>
  <c r="P22" i="7"/>
  <c r="S22" i="7"/>
  <c r="AB14" i="7"/>
  <c r="AB16" i="7"/>
  <c r="P18" i="7"/>
  <c r="V14" i="7"/>
  <c r="P20" i="7"/>
  <c r="Y14" i="7"/>
  <c r="S18" i="7"/>
  <c r="V16" i="7"/>
  <c r="J39" i="5"/>
  <c r="V20" i="7"/>
  <c r="Y18" i="7"/>
  <c r="J33" i="5"/>
  <c r="N46" i="5"/>
  <c r="AM16" i="7"/>
  <c r="AQ14" i="7"/>
  <c r="C40" i="5"/>
  <c r="W23" i="7" s="1"/>
  <c r="X23" i="7"/>
  <c r="AD19" i="7"/>
  <c r="AO14" i="7"/>
  <c r="D40" i="5"/>
  <c r="AM14" i="7"/>
  <c r="AQ16" i="7"/>
  <c r="AO16" i="7" s="1"/>
  <c r="H40" i="5"/>
  <c r="V23" i="7"/>
  <c r="AJ14" i="7"/>
  <c r="AJ16" i="7"/>
  <c r="AK16" i="7"/>
  <c r="AK14" i="7"/>
  <c r="AB19" i="7"/>
  <c r="AP18" i="7" s="1"/>
  <c r="AL16" i="7"/>
  <c r="AL14" i="7"/>
  <c r="AC19" i="7"/>
  <c r="AI14" i="7"/>
  <c r="AH14" i="7"/>
  <c r="AH16" i="7"/>
  <c r="AI16" i="7"/>
  <c r="AB18" i="7" l="1"/>
  <c r="V22" i="7"/>
  <c r="J40" i="5"/>
  <c r="N47" i="5"/>
  <c r="AT16" i="7"/>
  <c r="AK18" i="7"/>
  <c r="AM18" i="7"/>
  <c r="AJ18" i="7"/>
  <c r="AT14" i="7"/>
  <c r="AL18" i="7"/>
  <c r="AI18" i="7"/>
  <c r="AH18" i="7"/>
  <c r="AQ18" i="7"/>
  <c r="AO18" i="7" s="1"/>
  <c r="N48" i="5" l="1"/>
  <c r="AT18" i="7"/>
  <c r="D41" i="5"/>
  <c r="C41" i="5"/>
  <c r="AD21" i="7"/>
  <c r="H41" i="5"/>
  <c r="AB21" i="7"/>
  <c r="AP20" i="7" s="1"/>
  <c r="Z23" i="7"/>
  <c r="AC21" i="7"/>
  <c r="Y23" i="7"/>
  <c r="AP22" i="7" s="1"/>
  <c r="AA23" i="7"/>
  <c r="Y22" i="7" l="1"/>
  <c r="AB20" i="7"/>
  <c r="J41" i="5"/>
  <c r="J3" i="5" s="1"/>
  <c r="I3" i="5" s="1"/>
  <c r="N49" i="5"/>
  <c r="N50" i="5" s="1"/>
  <c r="AL20" i="7"/>
  <c r="AM20" i="7"/>
  <c r="AQ22" i="7"/>
  <c r="AO22" i="7" s="1"/>
  <c r="AQ20" i="7"/>
  <c r="AO20" i="7" s="1"/>
  <c r="AJ20" i="7"/>
  <c r="AJ22" i="7"/>
  <c r="AL22" i="7"/>
  <c r="AK22" i="7"/>
  <c r="AM22" i="7"/>
  <c r="AK20" i="7"/>
  <c r="AI20" i="7"/>
  <c r="AH20" i="7"/>
  <c r="AI22" i="7"/>
  <c r="AH22" i="7"/>
  <c r="C5" i="7" l="1"/>
  <c r="AT22" i="7"/>
  <c r="AT20" i="7"/>
</calcChain>
</file>

<file path=xl/sharedStrings.xml><?xml version="1.0" encoding="utf-8"?>
<sst xmlns="http://schemas.openxmlformats.org/spreadsheetml/2006/main" count="820" uniqueCount="318">
  <si>
    <t>No</t>
    <phoneticPr fontId="2"/>
  </si>
  <si>
    <t>チーム名</t>
    <rPh sb="3" eb="4">
      <t>メイ</t>
    </rPh>
    <phoneticPr fontId="2"/>
  </si>
  <si>
    <t>ブロック名</t>
    <rPh sb="4" eb="5">
      <t>メイ</t>
    </rPh>
    <phoneticPr fontId="2"/>
  </si>
  <si>
    <t>listAllTeams</t>
    <phoneticPr fontId="2"/>
  </si>
  <si>
    <t>数式</t>
    <rPh sb="0" eb="2">
      <t>スウシキ</t>
    </rPh>
    <phoneticPr fontId="2"/>
  </si>
  <si>
    <t>入力</t>
    <rPh sb="0" eb="2">
      <t>ニュウリョク</t>
    </rPh>
    <phoneticPr fontId="2"/>
  </si>
  <si>
    <t>タイトル</t>
    <phoneticPr fontId="2"/>
  </si>
  <si>
    <t>固定値</t>
    <rPh sb="0" eb="3">
      <t>コテイチ</t>
    </rPh>
    <phoneticPr fontId="3"/>
  </si>
  <si>
    <t>ミッキーSC</t>
  </si>
  <si>
    <t>下丸子SSC</t>
  </si>
  <si>
    <t>大田クラブ</t>
  </si>
  <si>
    <t>東京チャンプ</t>
  </si>
  <si>
    <t>小池FC</t>
  </si>
  <si>
    <t>馬込FC</t>
  </si>
  <si>
    <t>池雪FC</t>
  </si>
  <si>
    <t>開桜FC</t>
  </si>
  <si>
    <t>徳持FC</t>
  </si>
  <si>
    <t>フェニックス</t>
  </si>
  <si>
    <t>ドリームスSC</t>
  </si>
  <si>
    <t>馬三SC</t>
  </si>
  <si>
    <t>ボンバーズ</t>
  </si>
  <si>
    <t>池上FC</t>
  </si>
  <si>
    <t>中萩YF</t>
  </si>
  <si>
    <t>入一SC</t>
  </si>
  <si>
    <t>山王キッカーズ</t>
  </si>
  <si>
    <t>相生</t>
  </si>
  <si>
    <t>調布大塚SC</t>
  </si>
  <si>
    <t>ウイングス</t>
  </si>
  <si>
    <t>ハイロウズ東京</t>
  </si>
  <si>
    <t>ヴィクトワールS.C</t>
  </si>
  <si>
    <t>大森FC</t>
  </si>
  <si>
    <t>東京ベイFC</t>
  </si>
  <si>
    <t>ジェニオFC</t>
  </si>
  <si>
    <t>東一FC</t>
  </si>
  <si>
    <t>チーム１</t>
    <phoneticPr fontId="2"/>
  </si>
  <si>
    <t>チーム２</t>
    <phoneticPr fontId="2"/>
  </si>
  <si>
    <t>idx1</t>
    <phoneticPr fontId="2"/>
  </si>
  <si>
    <t>idx2</t>
    <phoneticPr fontId="2"/>
  </si>
  <si>
    <t>No2</t>
    <phoneticPr fontId="2"/>
  </si>
  <si>
    <t>No1</t>
    <phoneticPr fontId="2"/>
  </si>
  <si>
    <t>試</t>
    <rPh sb="0" eb="1">
      <t>タメシ</t>
    </rPh>
    <phoneticPr fontId="3"/>
  </si>
  <si>
    <t>勝</t>
    <rPh sb="0" eb="1">
      <t>カ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</si>
  <si>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</si>
  <si>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</si>
  <si>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当</t>
    <rPh sb="0" eb="1">
      <t>トウ</t>
    </rPh>
    <phoneticPr fontId="3"/>
  </si>
  <si>
    <t>得</t>
    <rPh sb="0" eb="1">
      <t>トク</t>
    </rPh>
    <phoneticPr fontId="3"/>
  </si>
  <si>
    <t>失</t>
    <rPh sb="0" eb="1">
      <t>シツ</t>
    </rPh>
    <phoneticPr fontId="3"/>
  </si>
  <si>
    <t>同</t>
    <rPh sb="0" eb="1">
      <t>ドウ</t>
    </rPh>
    <phoneticPr fontId="3"/>
  </si>
  <si>
    <t>順</t>
    <rPh sb="0" eb="1">
      <t>ジュン</t>
    </rPh>
    <phoneticPr fontId="3"/>
  </si>
  <si>
    <t>Rank</t>
    <phoneticPr fontId="3"/>
  </si>
  <si>
    <t>合</t>
    <rPh sb="0" eb="1">
      <t>ア</t>
    </rPh>
    <phoneticPr fontId="3"/>
  </si>
  <si>
    <t>点</t>
    <rPh sb="0" eb="1">
      <t>テン</t>
    </rPh>
    <phoneticPr fontId="3"/>
  </si>
  <si>
    <t>〇</t>
    <phoneticPr fontId="3"/>
  </si>
  <si>
    <t>×</t>
    <phoneticPr fontId="3"/>
  </si>
  <si>
    <t>△</t>
    <phoneticPr fontId="3"/>
  </si>
  <si>
    <t>不</t>
    <rPh sb="0" eb="1">
      <t>フ</t>
    </rPh>
    <phoneticPr fontId="3"/>
  </si>
  <si>
    <t>該</t>
    <rPh sb="0" eb="1">
      <t>ガイ</t>
    </rPh>
    <phoneticPr fontId="3"/>
  </si>
  <si>
    <t>差</t>
    <rPh sb="0" eb="1">
      <t>サ</t>
    </rPh>
    <phoneticPr fontId="3"/>
  </si>
  <si>
    <t>率</t>
    <rPh sb="0" eb="1">
      <t>リツ</t>
    </rPh>
    <phoneticPr fontId="3"/>
  </si>
  <si>
    <t>位</t>
    <rPh sb="0" eb="1">
      <t>イ</t>
    </rPh>
    <phoneticPr fontId="3"/>
  </si>
  <si>
    <t>得点１</t>
    <rPh sb="0" eb="2">
      <t>トクテン</t>
    </rPh>
    <phoneticPr fontId="2"/>
  </si>
  <si>
    <t>得点２</t>
    <rPh sb="0" eb="2">
      <t>トクテン</t>
    </rPh>
    <phoneticPr fontId="2"/>
  </si>
  <si>
    <t>idx3</t>
    <phoneticPr fontId="2"/>
  </si>
  <si>
    <t>areaNameBlock1</t>
    <phoneticPr fontId="2"/>
  </si>
  <si>
    <t>areaNumBlock1</t>
    <phoneticPr fontId="2"/>
  </si>
  <si>
    <t>正式名称</t>
    <rPh sb="0" eb="2">
      <t>セイシキ</t>
    </rPh>
    <rPh sb="2" eb="4">
      <t>メイショウ</t>
    </rPh>
    <phoneticPr fontId="2"/>
  </si>
  <si>
    <t>略称</t>
    <rPh sb="0" eb="2">
      <t>リャクショウ</t>
    </rPh>
    <phoneticPr fontId="2"/>
  </si>
  <si>
    <t>俗称</t>
    <rPh sb="0" eb="2">
      <t>ゾクショウ</t>
    </rPh>
    <phoneticPr fontId="2"/>
  </si>
  <si>
    <t>ミッキーサッカークラブ</t>
  </si>
  <si>
    <t>下丸子シューターズSC</t>
  </si>
  <si>
    <t>雪谷フットボールクラブ</t>
  </si>
  <si>
    <t>田園調布サッカークラブ</t>
  </si>
  <si>
    <t>糀谷フットボールクラブ</t>
  </si>
  <si>
    <t>小池フットボールクラブ</t>
  </si>
  <si>
    <t>東調布第一フットボールクラブ</t>
  </si>
  <si>
    <t>馬込フットボールクラブ</t>
  </si>
  <si>
    <t>池雪フットボールクラブ</t>
  </si>
  <si>
    <t>大三サッカークラブ</t>
  </si>
  <si>
    <t>開桜フットボールクラブ</t>
  </si>
  <si>
    <t>萩中・羽田サッカークラブ</t>
  </si>
  <si>
    <t>徳持フットボールクラブ</t>
  </si>
  <si>
    <t>フェニックスＦ．Ｃ．</t>
  </si>
  <si>
    <t>久が原スポーツクラブ</t>
  </si>
  <si>
    <t>ドリームスサッカークラブ</t>
  </si>
  <si>
    <t>馬三サッカークラブ</t>
  </si>
  <si>
    <t>蒲田ボンバーズ</t>
  </si>
  <si>
    <t>洗足池フットボールクラブ</t>
  </si>
  <si>
    <t>池２フットボールクラブ</t>
  </si>
  <si>
    <t>中萩イエローフォックス</t>
  </si>
  <si>
    <t>清水窪バッファローズ</t>
  </si>
  <si>
    <t>入一サッカークラブ</t>
  </si>
  <si>
    <t>ウィンズフットボールクラブ</t>
  </si>
  <si>
    <t>調布大塚サッカークラブ</t>
  </si>
  <si>
    <t>蒲田ウイングス</t>
  </si>
  <si>
    <t>NPO法人 S.victoire S.C</t>
  </si>
  <si>
    <t>大森フットボールクラブ</t>
  </si>
  <si>
    <t>東京ベイフットボールクラブ</t>
  </si>
  <si>
    <t>バックカラー</t>
    <phoneticPr fontId="2"/>
  </si>
  <si>
    <t>略名</t>
    <rPh sb="0" eb="1">
      <t>リャク</t>
    </rPh>
    <rPh sb="1" eb="2">
      <t>メイ</t>
    </rPh>
    <phoneticPr fontId="2"/>
  </si>
  <si>
    <t>枝番</t>
    <rPh sb="0" eb="2">
      <t>エダバン</t>
    </rPh>
    <phoneticPr fontId="2"/>
  </si>
  <si>
    <t>使用チーム名</t>
    <rPh sb="0" eb="2">
      <t>シヨウ</t>
    </rPh>
    <rPh sb="5" eb="6">
      <t>メイ</t>
    </rPh>
    <phoneticPr fontId="2"/>
  </si>
  <si>
    <t>listAllTeams3</t>
    <phoneticPr fontId="2"/>
  </si>
  <si>
    <t>listAllTeams2</t>
    <phoneticPr fontId="2"/>
  </si>
  <si>
    <t>大森キッカーズSC</t>
  </si>
  <si>
    <t>田園調布FC</t>
  </si>
  <si>
    <t>松仙FC</t>
  </si>
  <si>
    <t>大三SC</t>
  </si>
  <si>
    <t>久が原SC</t>
  </si>
  <si>
    <t>仲六キッズFC</t>
  </si>
  <si>
    <t>入二FC</t>
  </si>
  <si>
    <t>洗足池FC</t>
  </si>
  <si>
    <t>FCウィンズ</t>
  </si>
  <si>
    <t>せんぞくJr</t>
  </si>
  <si>
    <t>FC HIGH-LOWS東京</t>
  </si>
  <si>
    <t>選択</t>
    <rPh sb="0" eb="2">
      <t>センタク</t>
    </rPh>
    <phoneticPr fontId="2"/>
  </si>
  <si>
    <t>リーグ名</t>
    <rPh sb="3" eb="4">
      <t>メイ</t>
    </rPh>
    <phoneticPr fontId="2"/>
  </si>
  <si>
    <t>areaNameLeague1</t>
    <phoneticPr fontId="2"/>
  </si>
  <si>
    <t>areaNameLeague2</t>
    <phoneticPr fontId="2"/>
  </si>
  <si>
    <t>チームリスト</t>
    <phoneticPr fontId="3"/>
  </si>
  <si>
    <t>ブロックリスト</t>
    <phoneticPr fontId="3"/>
  </si>
  <si>
    <t>listBlocks1</t>
    <phoneticPr fontId="2"/>
  </si>
  <si>
    <t>listBlocks2</t>
    <phoneticPr fontId="2"/>
  </si>
  <si>
    <t>ブロックチームリスト</t>
    <phoneticPr fontId="3"/>
  </si>
  <si>
    <t>対戦表</t>
    <rPh sb="0" eb="2">
      <t>タイセン</t>
    </rPh>
    <rPh sb="2" eb="3">
      <t>ヒョウ</t>
    </rPh>
    <phoneticPr fontId="3"/>
  </si>
  <si>
    <t>星取表</t>
    <rPh sb="0" eb="3">
      <t>ホシトリヒョウ</t>
    </rPh>
    <phoneticPr fontId="3"/>
  </si>
  <si>
    <t>areaNameBlock2</t>
    <phoneticPr fontId="2"/>
  </si>
  <si>
    <t>areaNumBlock2</t>
    <phoneticPr fontId="2"/>
  </si>
  <si>
    <t>areaNameBlock9</t>
    <phoneticPr fontId="2"/>
  </si>
  <si>
    <t>areaNameBlock3</t>
    <phoneticPr fontId="2"/>
  </si>
  <si>
    <t>areaNumBlock3</t>
    <phoneticPr fontId="2"/>
  </si>
  <si>
    <t>areaNameBlock4</t>
    <phoneticPr fontId="2"/>
  </si>
  <si>
    <t>areaNumBlock4</t>
    <phoneticPr fontId="2"/>
  </si>
  <si>
    <t>areaNumBlock9</t>
    <phoneticPr fontId="2"/>
  </si>
  <si>
    <t>areaNameBlock8</t>
    <phoneticPr fontId="2"/>
  </si>
  <si>
    <t>areaNumBlock8</t>
    <phoneticPr fontId="2"/>
  </si>
  <si>
    <t>areaNameBlock7</t>
    <phoneticPr fontId="2"/>
  </si>
  <si>
    <t>areaNumBlock7</t>
    <phoneticPr fontId="2"/>
  </si>
  <si>
    <t>areaNameBlock6</t>
    <phoneticPr fontId="2"/>
  </si>
  <si>
    <t>areaNumBlock6</t>
    <phoneticPr fontId="2"/>
  </si>
  <si>
    <t>areaNameBlock5</t>
    <phoneticPr fontId="2"/>
  </si>
  <si>
    <t>areaNumBlock5</t>
    <phoneticPr fontId="2"/>
  </si>
  <si>
    <t>listTeamBlock1a</t>
    <phoneticPr fontId="2"/>
  </si>
  <si>
    <t>listTeamBlock1b</t>
    <phoneticPr fontId="2"/>
  </si>
  <si>
    <t>listTeamBlock9a</t>
    <phoneticPr fontId="2"/>
  </si>
  <si>
    <t>listTeamBlock9b</t>
    <phoneticPr fontId="2"/>
  </si>
  <si>
    <t>listTeamBlock8b</t>
    <phoneticPr fontId="2"/>
  </si>
  <si>
    <t>listTeamBlock8a</t>
    <phoneticPr fontId="2"/>
  </si>
  <si>
    <t>listTeamBlock7a</t>
    <phoneticPr fontId="2"/>
  </si>
  <si>
    <t>listTeamBlock7b</t>
    <phoneticPr fontId="2"/>
  </si>
  <si>
    <t>listTeamBlock6b</t>
    <phoneticPr fontId="2"/>
  </si>
  <si>
    <t>listTeamBlock6a</t>
    <phoneticPr fontId="2"/>
  </si>
  <si>
    <t>listTeamBlock5a</t>
    <phoneticPr fontId="2"/>
  </si>
  <si>
    <t>listTeamBlock5b</t>
    <phoneticPr fontId="2"/>
  </si>
  <si>
    <t>listTeamBlock4b</t>
    <phoneticPr fontId="2"/>
  </si>
  <si>
    <t>listTeamBlock4a</t>
    <phoneticPr fontId="2"/>
  </si>
  <si>
    <t>listTeamBlock3a</t>
    <phoneticPr fontId="2"/>
  </si>
  <si>
    <t>listTeamBlock3b</t>
    <phoneticPr fontId="2"/>
  </si>
  <si>
    <t>listTeamBlock2b</t>
    <phoneticPr fontId="2"/>
  </si>
  <si>
    <t>listTeamBlock2a</t>
    <phoneticPr fontId="2"/>
  </si>
  <si>
    <t>ヘラクレスFC</t>
  </si>
  <si>
    <t>idx4</t>
    <phoneticPr fontId="2"/>
  </si>
  <si>
    <t>対戦リスト</t>
    <rPh sb="0" eb="2">
      <t>タイセン</t>
    </rPh>
    <phoneticPr fontId="3"/>
  </si>
  <si>
    <t>listResultBlock1</t>
    <phoneticPr fontId="2"/>
  </si>
  <si>
    <t>listMatch1</t>
    <phoneticPr fontId="2"/>
  </si>
  <si>
    <t>listResultBlock2</t>
    <phoneticPr fontId="2"/>
  </si>
  <si>
    <t>listMatch2</t>
    <phoneticPr fontId="2"/>
  </si>
  <si>
    <t>idx5</t>
    <phoneticPr fontId="2"/>
  </si>
  <si>
    <t>idx6</t>
    <phoneticPr fontId="2"/>
  </si>
  <si>
    <t>idx7</t>
    <phoneticPr fontId="2"/>
  </si>
  <si>
    <t>idx8</t>
    <phoneticPr fontId="2"/>
  </si>
  <si>
    <t>listResultBlock3</t>
    <phoneticPr fontId="2"/>
  </si>
  <si>
    <t>listMatch3</t>
    <phoneticPr fontId="2"/>
  </si>
  <si>
    <t>listResultBlock4</t>
    <phoneticPr fontId="2"/>
  </si>
  <si>
    <t>listMatch4</t>
    <phoneticPr fontId="2"/>
  </si>
  <si>
    <t>listResultBlock5</t>
    <phoneticPr fontId="2"/>
  </si>
  <si>
    <t>listMatch5</t>
    <phoneticPr fontId="2"/>
  </si>
  <si>
    <t>listResultBlock6</t>
    <phoneticPr fontId="2"/>
  </si>
  <si>
    <t>listMatch6</t>
    <phoneticPr fontId="2"/>
  </si>
  <si>
    <t>listResultBlock7</t>
    <phoneticPr fontId="2"/>
  </si>
  <si>
    <t>listMatch7</t>
    <phoneticPr fontId="2"/>
  </si>
  <si>
    <t>listResultBlock8</t>
    <phoneticPr fontId="2"/>
  </si>
  <si>
    <t>listMatch8</t>
    <phoneticPr fontId="2"/>
  </si>
  <si>
    <t>listResultBlock9</t>
    <phoneticPr fontId="2"/>
  </si>
  <si>
    <t>listMatch9</t>
    <phoneticPr fontId="2"/>
  </si>
  <si>
    <t>文字</t>
    <rPh sb="0" eb="2">
      <t>モジ</t>
    </rPh>
    <phoneticPr fontId="2"/>
  </si>
  <si>
    <t>備考</t>
    <rPh sb="0" eb="2">
      <t>ビコウ</t>
    </rPh>
    <phoneticPr fontId="2"/>
  </si>
  <si>
    <t>状況</t>
    <rPh sb="0" eb="2">
      <t>ジョウキョウ</t>
    </rPh>
    <phoneticPr fontId="2"/>
  </si>
  <si>
    <t>（日付など）</t>
    <rPh sb="1" eb="3">
      <t>ヒヅケ</t>
    </rPh>
    <phoneticPr fontId="2"/>
  </si>
  <si>
    <t>大森キッカーズサッカークラブ</t>
  </si>
  <si>
    <t>東京チャンプジュニアフットボールクラブ</t>
  </si>
  <si>
    <t>萩羽SC</t>
  </si>
  <si>
    <t>仲六キッズ</t>
  </si>
  <si>
    <t>池２FC</t>
  </si>
  <si>
    <t>清水窪SC</t>
  </si>
  <si>
    <t>相生FUERZA（アイオイフェルサ）</t>
  </si>
  <si>
    <t>FCせんぞくJr</t>
  </si>
  <si>
    <t>特定非営利活動法人
GENIO Football Club</t>
  </si>
  <si>
    <t>bears TOKYO Football Club</t>
  </si>
  <si>
    <t>bears TOKYO FC</t>
  </si>
  <si>
    <t>略称（手入力）</t>
    <rPh sb="0" eb="2">
      <t>リャクショウ</t>
    </rPh>
    <rPh sb="3" eb="4">
      <t>テ</t>
    </rPh>
    <rPh sb="4" eb="6">
      <t>ニュウリョク</t>
    </rPh>
    <phoneticPr fontId="2"/>
  </si>
  <si>
    <t>listTeamBlock1c</t>
    <phoneticPr fontId="2"/>
  </si>
  <si>
    <t>listTeamBlock2c</t>
    <phoneticPr fontId="2"/>
  </si>
  <si>
    <t>listTeamBlock3c</t>
    <phoneticPr fontId="2"/>
  </si>
  <si>
    <t>listTeamBlock4c</t>
    <phoneticPr fontId="2"/>
  </si>
  <si>
    <t>listTeamBlock5c</t>
    <phoneticPr fontId="2"/>
  </si>
  <si>
    <t>listTeamBlock6c</t>
    <phoneticPr fontId="2"/>
  </si>
  <si>
    <t>listTeamBlock7c</t>
    <phoneticPr fontId="2"/>
  </si>
  <si>
    <t>listTeamBlock8c</t>
    <phoneticPr fontId="2"/>
  </si>
  <si>
    <t>listTeamBlock9c</t>
    <phoneticPr fontId="2"/>
  </si>
  <si>
    <t>前期Ｕ１２</t>
    <rPh sb="0" eb="2">
      <t>ゼンキ</t>
    </rPh>
    <phoneticPr fontId="2"/>
  </si>
  <si>
    <t>１部ブロック</t>
    <rPh sb="1" eb="2">
      <t>ブ</t>
    </rPh>
    <phoneticPr fontId="2"/>
  </si>
  <si>
    <t>２部Ａブロック</t>
    <rPh sb="1" eb="2">
      <t>ブ</t>
    </rPh>
    <phoneticPr fontId="2"/>
  </si>
  <si>
    <t>２部Ｂブロック</t>
    <rPh sb="1" eb="2">
      <t>ブ</t>
    </rPh>
    <phoneticPr fontId="2"/>
  </si>
  <si>
    <t>３部あブロック</t>
    <rPh sb="1" eb="2">
      <t>ブ</t>
    </rPh>
    <phoneticPr fontId="2"/>
  </si>
  <si>
    <t>３部いブロック</t>
    <rPh sb="1" eb="2">
      <t>ブ</t>
    </rPh>
    <phoneticPr fontId="2"/>
  </si>
  <si>
    <t>３部うブロック</t>
    <rPh sb="1" eb="2">
      <t>ブ</t>
    </rPh>
    <phoneticPr fontId="2"/>
  </si>
  <si>
    <t>2A</t>
    <phoneticPr fontId="2"/>
  </si>
  <si>
    <t>2B</t>
    <phoneticPr fontId="2"/>
  </si>
  <si>
    <t>3あ</t>
    <phoneticPr fontId="2"/>
  </si>
  <si>
    <t>3い</t>
    <phoneticPr fontId="2"/>
  </si>
  <si>
    <t>3う</t>
    <phoneticPr fontId="2"/>
  </si>
  <si>
    <t>松仙FC</t>
    <phoneticPr fontId="2"/>
  </si>
  <si>
    <t>A</t>
    <phoneticPr fontId="2"/>
  </si>
  <si>
    <t>B</t>
    <phoneticPr fontId="2"/>
  </si>
  <si>
    <t>1st</t>
    <phoneticPr fontId="2"/>
  </si>
  <si>
    <t>セカンド</t>
    <phoneticPr fontId="2"/>
  </si>
  <si>
    <t>サテライト</t>
    <phoneticPr fontId="2"/>
  </si>
  <si>
    <t/>
  </si>
  <si>
    <t>ヴィクトワール</t>
  </si>
  <si>
    <t>ドリームス</t>
  </si>
  <si>
    <t>ドリームス</t>
    <phoneticPr fontId="2"/>
  </si>
  <si>
    <t>ミッキー</t>
  </si>
  <si>
    <t>ミッキー</t>
    <phoneticPr fontId="2"/>
  </si>
  <si>
    <t>入二</t>
  </si>
  <si>
    <t>入二</t>
    <phoneticPr fontId="2"/>
  </si>
  <si>
    <t>開桜</t>
  </si>
  <si>
    <t>開桜</t>
    <phoneticPr fontId="2"/>
  </si>
  <si>
    <t>大三</t>
  </si>
  <si>
    <t>大三</t>
    <phoneticPr fontId="2"/>
  </si>
  <si>
    <t>下丸子</t>
  </si>
  <si>
    <t>雪谷FC</t>
  </si>
  <si>
    <t>雪谷</t>
  </si>
  <si>
    <t>田園調布</t>
  </si>
  <si>
    <t>糀谷FC</t>
  </si>
  <si>
    <t>糀谷</t>
  </si>
  <si>
    <t>大森キッカーズ</t>
  </si>
  <si>
    <t>チャンプ</t>
  </si>
  <si>
    <t>小池</t>
  </si>
  <si>
    <t>松仙</t>
  </si>
  <si>
    <t>東一</t>
  </si>
  <si>
    <t>馬込</t>
  </si>
  <si>
    <t>池雪</t>
  </si>
  <si>
    <t>萩羽</t>
  </si>
  <si>
    <t>徳持</t>
  </si>
  <si>
    <t>フェニックスFC</t>
  </si>
  <si>
    <t>久が原</t>
  </si>
  <si>
    <t>馬三</t>
  </si>
  <si>
    <t>仲六</t>
  </si>
  <si>
    <t>池上</t>
  </si>
  <si>
    <t>洗足池</t>
  </si>
  <si>
    <t>池2</t>
  </si>
  <si>
    <t>中萩</t>
  </si>
  <si>
    <t>清水窪</t>
  </si>
  <si>
    <t>入一</t>
  </si>
  <si>
    <t>ウィンズ</t>
  </si>
  <si>
    <t>山王</t>
  </si>
  <si>
    <t>調布大塚</t>
  </si>
  <si>
    <t>ヘラクレス</t>
  </si>
  <si>
    <t>ハイロウズ</t>
  </si>
  <si>
    <t>せんぞく</t>
  </si>
  <si>
    <t>東京ベイ</t>
  </si>
  <si>
    <t>ジェニオ</t>
  </si>
  <si>
    <t>ベアーズ</t>
  </si>
  <si>
    <t>糀谷</t>
    <phoneticPr fontId="2"/>
  </si>
  <si>
    <t>池２</t>
    <phoneticPr fontId="2"/>
  </si>
  <si>
    <t>馬込</t>
    <phoneticPr fontId="2"/>
  </si>
  <si>
    <t>ハイロウズ</t>
    <phoneticPr fontId="2"/>
  </si>
  <si>
    <t>ヴィクト</t>
    <phoneticPr fontId="2"/>
  </si>
  <si>
    <t>中萩</t>
    <phoneticPr fontId="2"/>
  </si>
  <si>
    <t>入一</t>
    <phoneticPr fontId="2"/>
  </si>
  <si>
    <t>馬三</t>
    <phoneticPr fontId="2"/>
  </si>
  <si>
    <t>徳持</t>
    <phoneticPr fontId="2"/>
  </si>
  <si>
    <t>大田</t>
    <phoneticPr fontId="2"/>
  </si>
  <si>
    <t>池雪</t>
    <phoneticPr fontId="2"/>
  </si>
  <si>
    <t>萩羽</t>
    <phoneticPr fontId="2"/>
  </si>
  <si>
    <t>仲六</t>
    <phoneticPr fontId="2"/>
  </si>
  <si>
    <t>山王</t>
    <phoneticPr fontId="2"/>
  </si>
  <si>
    <t>久が原</t>
    <phoneticPr fontId="2"/>
  </si>
  <si>
    <t>大森キッカーズ</t>
    <phoneticPr fontId="2"/>
  </si>
  <si>
    <t>田園調布</t>
    <phoneticPr fontId="2"/>
  </si>
  <si>
    <t>清水窪</t>
    <phoneticPr fontId="2"/>
  </si>
  <si>
    <t>チャンプ</t>
    <phoneticPr fontId="2"/>
  </si>
  <si>
    <t>ウィンズ</t>
    <phoneticPr fontId="2"/>
  </si>
  <si>
    <t>bears</t>
    <phoneticPr fontId="2"/>
  </si>
  <si>
    <t>大田セカンド</t>
    <phoneticPr fontId="2"/>
  </si>
  <si>
    <t>小池</t>
    <phoneticPr fontId="2"/>
  </si>
  <si>
    <t>田調サテライト</t>
    <phoneticPr fontId="2"/>
  </si>
  <si>
    <t>ジェニオ</t>
    <phoneticPr fontId="2"/>
  </si>
  <si>
    <t>２０２０年度 前期Ｕ１２リーグ</t>
    <phoneticPr fontId="2"/>
  </si>
  <si>
    <t>C</t>
    <phoneticPr fontId="2"/>
  </si>
  <si>
    <t>A</t>
    <phoneticPr fontId="2"/>
  </si>
  <si>
    <t>B</t>
    <phoneticPr fontId="2"/>
  </si>
  <si>
    <t>フェニックスB</t>
    <phoneticPr fontId="2"/>
  </si>
  <si>
    <t>下丸子A</t>
    <phoneticPr fontId="2"/>
  </si>
  <si>
    <t>フェニックスA</t>
    <phoneticPr fontId="2"/>
  </si>
  <si>
    <t>東一A</t>
    <phoneticPr fontId="2"/>
  </si>
  <si>
    <t>下丸子B</t>
    <phoneticPr fontId="2"/>
  </si>
  <si>
    <t>松仙1st</t>
    <phoneticPr fontId="2"/>
  </si>
  <si>
    <t>東一B</t>
    <phoneticPr fontId="2"/>
  </si>
  <si>
    <t>池上B</t>
    <phoneticPr fontId="2"/>
  </si>
  <si>
    <t>ウイングスB</t>
    <phoneticPr fontId="2"/>
  </si>
  <si>
    <t>馬込B</t>
    <phoneticPr fontId="2"/>
  </si>
  <si>
    <t>調布大塚B</t>
    <phoneticPr fontId="2"/>
  </si>
  <si>
    <t>池上A</t>
    <phoneticPr fontId="2"/>
  </si>
  <si>
    <t>調布大塚A</t>
    <phoneticPr fontId="2"/>
  </si>
  <si>
    <t>東一C</t>
    <phoneticPr fontId="2"/>
  </si>
  <si>
    <t>2st</t>
    <phoneticPr fontId="2"/>
  </si>
  <si>
    <t>松仙2st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</si>
</sst>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\(aaa\)\ hh:mm&quot;現&quot;&quot;在&quot;"/>
    <numFmt numFmtId="177" formatCode="0\ &quot;チ&quot;&quot;ー&quot;&quot;ム&quot;"/>
    <numFmt numFmtId="178" formatCode="0\ &quot;試&quot;&quot;合&quot;"/>
    <numFmt numFmtId="179" formatCode="&quot;消化&quot;&quot;率&quot;\ 0.00%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1"/>
      <color theme="0" tint="-0.249977111117893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sz val="11"/>
      <color theme="1" tint="0.14999847407452621"/>
      <name val="游ゴシック"/>
      <family val="3"/>
      <charset val="128"/>
      <scheme val="minor"/>
    </font>
    <font>
      <b/>
      <sz val="14"/>
      <color theme="0" tint="-4.9989318521683403E-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6" tint="0.39997558519241921"/>
      <name val="游ゴシック"/>
      <family val="2"/>
      <charset val="128"/>
      <scheme val="minor"/>
    </font>
    <font>
      <sz val="11"/>
      <color theme="6" tint="0.3999755851924192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0" tint="-4.9989318521683403E-2"/>
      <name val="游ゴシック"/>
      <family val="3"/>
      <charset val="128"/>
      <scheme val="minor"/>
    </font>
    <font>
      <sz val="11"/>
      <color theme="6" tint="0.59999389629810485"/>
      <name val="游ゴシック"/>
      <family val="3"/>
      <charset val="128"/>
      <scheme val="minor"/>
    </font>
    <font>
      <sz val="11"/>
      <color theme="6" tint="0.59999389629810485"/>
      <name val="游ゴシック"/>
      <family val="2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0" borderId="0" xfId="1">
      <alignment vertical="center"/>
    </xf>
    <xf numFmtId="0" fontId="0" fillId="9" borderId="0" xfId="0" applyFill="1">
      <alignment vertical="center"/>
    </xf>
    <xf numFmtId="0" fontId="1" fillId="9" borderId="0" xfId="1" applyFill="1">
      <alignment vertical="center"/>
    </xf>
    <xf numFmtId="0" fontId="20" fillId="3" borderId="0" xfId="1" applyFont="1" applyFill="1">
      <alignment vertical="center"/>
    </xf>
    <xf numFmtId="0" fontId="5" fillId="9" borderId="0" xfId="2" applyFont="1" applyFill="1">
      <alignment vertical="center"/>
    </xf>
    <xf numFmtId="0" fontId="12" fillId="9" borderId="0" xfId="2" applyFont="1" applyFill="1" applyAlignment="1">
      <alignment horizontal="center" vertical="center"/>
    </xf>
    <xf numFmtId="0" fontId="5" fillId="9" borderId="12" xfId="2" applyFont="1" applyFill="1" applyBorder="1">
      <alignment vertical="center"/>
    </xf>
    <xf numFmtId="0" fontId="20" fillId="2" borderId="9" xfId="0" applyFont="1" applyFill="1" applyBorder="1">
      <alignment vertical="center"/>
    </xf>
    <xf numFmtId="0" fontId="20" fillId="8" borderId="0" xfId="1" applyFont="1" applyFill="1">
      <alignment vertical="center"/>
    </xf>
    <xf numFmtId="0" fontId="20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9" fillId="2" borderId="2" xfId="0" applyFont="1" applyFill="1" applyBorder="1">
      <alignment vertical="center"/>
    </xf>
    <xf numFmtId="0" fontId="10" fillId="4" borderId="4" xfId="0" applyFont="1" applyFill="1" applyBorder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0" fillId="4" borderId="8" xfId="0" applyFont="1" applyFill="1" applyBorder="1">
      <alignment vertical="center"/>
    </xf>
    <xf numFmtId="0" fontId="10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vertical="center" shrinkToFit="1"/>
    </xf>
    <xf numFmtId="0" fontId="15" fillId="5" borderId="12" xfId="0" applyFont="1" applyFill="1" applyBorder="1" applyAlignment="1">
      <alignment vertical="center" shrinkToFit="1"/>
    </xf>
    <xf numFmtId="0" fontId="15" fillId="5" borderId="13" xfId="0" applyFont="1" applyFill="1" applyBorder="1" applyAlignment="1">
      <alignment vertical="center" shrinkToFit="1"/>
    </xf>
    <xf numFmtId="0" fontId="5" fillId="5" borderId="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vertical="center" shrinkToFit="1"/>
    </xf>
    <xf numFmtId="0" fontId="15" fillId="5" borderId="15" xfId="0" applyFont="1" applyFill="1" applyBorder="1" applyAlignment="1">
      <alignment vertical="center" shrinkToFit="1"/>
    </xf>
    <xf numFmtId="0" fontId="15" fillId="5" borderId="16" xfId="0" applyFont="1" applyFill="1" applyBorder="1" applyAlignment="1">
      <alignment vertical="center" shrinkToFit="1"/>
    </xf>
    <xf numFmtId="0" fontId="15" fillId="7" borderId="14" xfId="0" applyFont="1" applyFill="1" applyBorder="1" applyAlignment="1">
      <alignment horizontal="center" vertical="center" shrinkToFit="1"/>
    </xf>
    <xf numFmtId="0" fontId="15" fillId="7" borderId="15" xfId="0" applyFont="1" applyFill="1" applyBorder="1" applyAlignment="1">
      <alignment horizontal="center" vertical="center" shrinkToFit="1"/>
    </xf>
    <xf numFmtId="0" fontId="15" fillId="7" borderId="16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4" borderId="0" xfId="1" applyFont="1" applyFill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2" fillId="9" borderId="0" xfId="0" applyFont="1" applyFill="1">
      <alignment vertical="center"/>
    </xf>
    <xf numFmtId="0" fontId="23" fillId="9" borderId="0" xfId="0" applyFont="1" applyFill="1">
      <alignment vertical="center"/>
    </xf>
    <xf numFmtId="0" fontId="19" fillId="4" borderId="6" xfId="0" applyFont="1" applyFill="1" applyBorder="1" applyAlignment="1">
      <alignment horizontal="center" vertical="center"/>
    </xf>
    <xf numFmtId="177" fontId="20" fillId="2" borderId="9" xfId="1" applyNumberFormat="1" applyFont="1" applyFill="1" applyBorder="1" applyAlignment="1">
      <alignment horizontal="left" vertical="center"/>
    </xf>
    <xf numFmtId="178" fontId="24" fillId="2" borderId="9" xfId="0" applyNumberFormat="1" applyFont="1" applyFill="1" applyBorder="1">
      <alignment vertical="center"/>
    </xf>
    <xf numFmtId="0" fontId="6" fillId="11" borderId="0" xfId="1" applyFont="1" applyFill="1">
      <alignment vertical="center"/>
    </xf>
    <xf numFmtId="0" fontId="1" fillId="11" borderId="0" xfId="1" applyFill="1">
      <alignment vertical="center"/>
    </xf>
    <xf numFmtId="0" fontId="25" fillId="4" borderId="9" xfId="1" applyFont="1" applyFill="1" applyBorder="1" applyAlignment="1">
      <alignment horizontal="center" vertical="center"/>
    </xf>
    <xf numFmtId="0" fontId="14" fillId="11" borderId="0" xfId="1" applyFont="1" applyFill="1">
      <alignment vertical="center"/>
    </xf>
    <xf numFmtId="0" fontId="0" fillId="11" borderId="0" xfId="0" applyFill="1">
      <alignment vertical="center"/>
    </xf>
    <xf numFmtId="0" fontId="14" fillId="11" borderId="9" xfId="1" applyNumberFormat="1" applyFont="1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9" xfId="1" applyNumberFormat="1" applyFont="1" applyFill="1" applyBorder="1" applyAlignment="1">
      <alignment horizontal="center" vertical="center"/>
    </xf>
    <xf numFmtId="0" fontId="26" fillId="9" borderId="0" xfId="2" applyFont="1" applyFill="1" applyAlignment="1">
      <alignment horizontal="center" vertical="center"/>
    </xf>
    <xf numFmtId="0" fontId="27" fillId="9" borderId="0" xfId="0" applyFont="1" applyFill="1">
      <alignment vertical="center"/>
    </xf>
    <xf numFmtId="0" fontId="27" fillId="0" borderId="0" xfId="1" applyFont="1">
      <alignment vertical="center"/>
    </xf>
    <xf numFmtId="0" fontId="26" fillId="9" borderId="0" xfId="0" applyFont="1" applyFill="1">
      <alignment vertical="center"/>
    </xf>
    <xf numFmtId="0" fontId="19" fillId="4" borderId="0" xfId="0" applyFont="1" applyFill="1" applyBorder="1" applyAlignment="1">
      <alignment horizontal="center" vertical="center"/>
    </xf>
    <xf numFmtId="0" fontId="24" fillId="2" borderId="0" xfId="0" applyNumberFormat="1" applyFont="1" applyFill="1" applyBorder="1" applyAlignment="1">
      <alignment horizontal="center" vertical="center" shrinkToFit="1"/>
    </xf>
    <xf numFmtId="0" fontId="20" fillId="3" borderId="9" xfId="0" applyFont="1" applyFill="1" applyBorder="1" applyAlignment="1" applyProtection="1">
      <alignment horizontal="center" vertical="center" shrinkToFit="1"/>
      <protection locked="0"/>
    </xf>
    <xf numFmtId="0" fontId="20" fillId="8" borderId="9" xfId="0" applyFont="1" applyFill="1" applyBorder="1" applyProtection="1">
      <alignment vertical="center"/>
      <protection locked="0"/>
    </xf>
    <xf numFmtId="0" fontId="20" fillId="3" borderId="9" xfId="0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Protection="1">
      <alignment vertical="center"/>
      <protection locked="0"/>
    </xf>
    <xf numFmtId="0" fontId="20" fillId="3" borderId="9" xfId="0" applyFont="1" applyFill="1" applyBorder="1" applyAlignment="1" applyProtection="1">
      <alignment vertical="center" shrinkToFit="1"/>
      <protection locked="0"/>
    </xf>
    <xf numFmtId="0" fontId="6" fillId="3" borderId="9" xfId="1" applyFont="1" applyFill="1" applyBorder="1" applyProtection="1">
      <alignment vertical="center"/>
      <protection locked="0"/>
    </xf>
    <xf numFmtId="0" fontId="20" fillId="9" borderId="0" xfId="2" applyFont="1" applyFill="1">
      <alignment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6" fillId="11" borderId="0" xfId="1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28" fillId="4" borderId="3" xfId="0" applyFont="1" applyFill="1" applyBorder="1" applyAlignment="1">
      <alignment horizontal="center" vertical="center" shrinkToFit="1"/>
    </xf>
    <xf numFmtId="0" fontId="28" fillId="4" borderId="5" xfId="0" applyFont="1" applyFill="1" applyBorder="1" applyAlignment="1">
      <alignment horizontal="center" vertical="center" shrinkToFit="1"/>
    </xf>
    <xf numFmtId="0" fontId="28" fillId="4" borderId="6" xfId="0" applyFont="1" applyFill="1" applyBorder="1" applyAlignment="1">
      <alignment horizontal="center" vertical="center" shrinkToFit="1"/>
    </xf>
    <xf numFmtId="179" fontId="24" fillId="2" borderId="0" xfId="0" applyNumberFormat="1" applyFont="1" applyFill="1" applyBorder="1" applyAlignment="1">
      <alignment horizontal="right" vertical="center"/>
    </xf>
    <xf numFmtId="9" fontId="29" fillId="5" borderId="0" xfId="3" applyFont="1" applyFill="1" applyAlignment="1">
      <alignment horizontal="center" vertical="center"/>
    </xf>
    <xf numFmtId="0" fontId="20" fillId="3" borderId="9" xfId="0" applyFont="1" applyFill="1" applyBorder="1" applyAlignment="1" applyProtection="1">
      <alignment horizontal="left" vertical="center"/>
      <protection locked="0"/>
    </xf>
    <xf numFmtId="0" fontId="6" fillId="2" borderId="1" xfId="1" applyFont="1" applyFill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4" fillId="2" borderId="9" xfId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77" fontId="24" fillId="2" borderId="9" xfId="0" applyNumberFormat="1" applyFont="1" applyFill="1" applyBorder="1" applyAlignment="1">
      <alignment vertical="center"/>
    </xf>
    <xf numFmtId="0" fontId="6" fillId="11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16" fillId="4" borderId="7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5" fillId="6" borderId="7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6" borderId="9" xfId="0" applyFont="1" applyFill="1" applyBorder="1" applyAlignment="1">
      <alignment horizontal="left" vertical="center" indent="1" shrinkToFit="1"/>
    </xf>
    <xf numFmtId="0" fontId="5" fillId="0" borderId="9" xfId="0" applyFont="1" applyBorder="1" applyAlignment="1">
      <alignment horizontal="left" vertical="center" inden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7" fillId="8" borderId="7" xfId="0" applyFont="1" applyFill="1" applyBorder="1" applyAlignment="1">
      <alignment horizontal="center" vertical="center" shrinkToFit="1"/>
    </xf>
    <xf numFmtId="0" fontId="18" fillId="8" borderId="10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7" borderId="7" xfId="0" applyFont="1" applyFill="1" applyBorder="1" applyAlignment="1">
      <alignment horizontal="center" vertical="center" shrinkToFit="1"/>
    </xf>
    <xf numFmtId="0" fontId="13" fillId="6" borderId="9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6" fontId="7" fillId="9" borderId="0" xfId="2" applyNumberFormat="1" applyFont="1" applyFill="1" applyAlignment="1">
      <alignment horizontal="left" vertical="center" shrinkToFit="1"/>
    </xf>
    <xf numFmtId="0" fontId="14" fillId="6" borderId="7" xfId="0" applyFont="1" applyFill="1" applyBorder="1" applyAlignment="1">
      <alignment horizontal="left" vertical="center" indent="1" shrinkToFit="1"/>
    </xf>
    <xf numFmtId="0" fontId="14" fillId="6" borderId="10" xfId="0" applyFont="1" applyFill="1" applyBorder="1" applyAlignment="1">
      <alignment horizontal="left" vertical="center" indent="1" shrinkToFit="1"/>
    </xf>
  </cellXfs>
  <cellStyles count="4">
    <cellStyle name="パーセント" xfId="3" builtinId="5"/>
    <cellStyle name="標準" xfId="0" builtinId="0"/>
    <cellStyle name="標準 2" xfId="2" xr:uid="{0713F9DE-90DC-4F90-BC78-07D64C8CF4DB}"/>
    <cellStyle name="標準 5" xfId="1" xr:uid="{039199C4-0567-4D1B-8A22-919F4FF79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894b0853965507c/&#12489;&#12461;&#12517;&#12513;&#12531;&#12488;/&#12371;&#12428;&#12391;&#12420;&#12387;&#12390;&#12415;&#124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六郷ｽｹｼﾞｭｰﾙ"/>
      <sheetName val="Sheet1"/>
      <sheetName val="Sheet2"/>
      <sheetName val="全て"/>
      <sheetName val="チームリスト"/>
      <sheetName val="ブロック一覧"/>
      <sheetName val="前期リーグ組合せ"/>
      <sheetName val="対戦表1"/>
      <sheetName val="Jr日程表new"/>
      <sheetName val="2019星取表new"/>
      <sheetName val="2019対戦表"/>
      <sheetName val="2019星取表"/>
      <sheetName val="Jr日程表"/>
    </sheetNames>
    <sheetDataSet>
      <sheetData sheetId="0"/>
      <sheetData sheetId="1"/>
      <sheetData sheetId="2"/>
      <sheetData sheetId="3"/>
      <sheetData sheetId="4">
        <row r="3">
          <cell r="B3" t="str">
            <v>ミッキーサッカークラブ</v>
          </cell>
          <cell r="C3" t="str">
            <v>ミッキーSC</v>
          </cell>
          <cell r="D3" t="str">
            <v>ミッキーSC</v>
          </cell>
          <cell r="E3" t="str">
            <v>ミッキー</v>
          </cell>
          <cell r="F3" t="str">
            <v>1985年</v>
          </cell>
        </row>
        <row r="4">
          <cell r="B4" t="str">
            <v>下丸子シューターズSC</v>
          </cell>
          <cell r="C4" t="str">
            <v>下丸子SSC</v>
          </cell>
          <cell r="D4" t="str">
            <v>下丸子SSC</v>
          </cell>
          <cell r="E4" t="str">
            <v>下丸子</v>
          </cell>
          <cell r="F4" t="str">
            <v>1984年</v>
          </cell>
        </row>
        <row r="5">
          <cell r="B5" t="str">
            <v>雪谷フットボールクラブ</v>
          </cell>
          <cell r="C5" t="str">
            <v>雪谷ＦＣ</v>
          </cell>
          <cell r="D5" t="str">
            <v>雪谷ＦＣ</v>
          </cell>
          <cell r="E5" t="str">
            <v>雪谷</v>
          </cell>
          <cell r="F5" t="str">
            <v>1984年</v>
          </cell>
        </row>
        <row r="6">
          <cell r="B6" t="str">
            <v>田園調布サッカークラブ</v>
          </cell>
          <cell r="C6" t="str">
            <v>DFC</v>
          </cell>
          <cell r="D6" t="str">
            <v>田園調布FC</v>
          </cell>
          <cell r="E6" t="str">
            <v>田調</v>
          </cell>
          <cell r="F6" t="str">
            <v>1970年</v>
          </cell>
        </row>
        <row r="7">
          <cell r="B7" t="str">
            <v>大田クラブ</v>
          </cell>
          <cell r="C7" t="str">
            <v>大田クラブ</v>
          </cell>
          <cell r="D7" t="str">
            <v>大田クラブ</v>
          </cell>
          <cell r="E7" t="str">
            <v>大田</v>
          </cell>
          <cell r="F7" t="str">
            <v>1985年</v>
          </cell>
        </row>
        <row r="8">
          <cell r="B8" t="str">
            <v>糀谷フットボールクラブ</v>
          </cell>
          <cell r="C8" t="str">
            <v>糀谷FC</v>
          </cell>
          <cell r="D8" t="str">
            <v>糀谷FC</v>
          </cell>
          <cell r="E8" t="str">
            <v>糀谷</v>
          </cell>
          <cell r="F8" t="str">
            <v>1979年</v>
          </cell>
        </row>
        <row r="9">
          <cell r="B9" t="str">
            <v>大森キッカーズＳＣ</v>
          </cell>
          <cell r="C9" t="str">
            <v>ＯＫＳＣ</v>
          </cell>
          <cell r="D9" t="str">
            <v>ＯＫＳＣ</v>
          </cell>
          <cell r="E9" t="str">
            <v>大森キッカーズ</v>
          </cell>
          <cell r="F9" t="str">
            <v>1986年</v>
          </cell>
        </row>
        <row r="10">
          <cell r="B10" t="str">
            <v>東京チャンプジュニア</v>
          </cell>
          <cell r="C10" t="str">
            <v>東京チャンプ</v>
          </cell>
          <cell r="D10" t="str">
            <v>東京チャンプ</v>
          </cell>
          <cell r="E10" t="str">
            <v>チャンプ</v>
          </cell>
          <cell r="F10" t="str">
            <v>1983年</v>
          </cell>
        </row>
        <row r="11">
          <cell r="B11" t="str">
            <v>小池フットボールクラブ</v>
          </cell>
          <cell r="C11" t="str">
            <v>小池FC</v>
          </cell>
          <cell r="D11" t="str">
            <v>小池FC</v>
          </cell>
          <cell r="E11" t="str">
            <v>小池</v>
          </cell>
          <cell r="F11" t="str">
            <v>1987年</v>
          </cell>
        </row>
        <row r="12">
          <cell r="B12" t="str">
            <v>松仙ＦＣ</v>
          </cell>
          <cell r="C12" t="str">
            <v>松仙ＦＣ</v>
          </cell>
          <cell r="D12" t="str">
            <v>松仙FC</v>
          </cell>
          <cell r="E12" t="str">
            <v>松仙</v>
          </cell>
          <cell r="F12" t="str">
            <v>1985年</v>
          </cell>
        </row>
        <row r="13">
          <cell r="B13" t="str">
            <v>東調布第一フットボールクラブ</v>
          </cell>
          <cell r="C13" t="str">
            <v>東一FC(101FC)</v>
          </cell>
          <cell r="D13" t="str">
            <v>東一FC</v>
          </cell>
          <cell r="E13" t="str">
            <v>東一</v>
          </cell>
          <cell r="F13" t="str">
            <v>1988年4月1日</v>
          </cell>
        </row>
        <row r="14">
          <cell r="B14" t="str">
            <v>馬込フットボールクラブ</v>
          </cell>
          <cell r="C14" t="str">
            <v>馬込FC</v>
          </cell>
          <cell r="D14" t="str">
            <v>馬込FC</v>
          </cell>
          <cell r="E14" t="str">
            <v>馬込</v>
          </cell>
          <cell r="F14" t="str">
            <v/>
          </cell>
        </row>
        <row r="15">
          <cell r="B15" t="str">
            <v>池雪フットボールクラブ</v>
          </cell>
          <cell r="C15" t="str">
            <v>池雪FC</v>
          </cell>
          <cell r="D15" t="str">
            <v>池雪FC</v>
          </cell>
          <cell r="E15" t="str">
            <v>池雪</v>
          </cell>
          <cell r="F15" t="str">
            <v>1993年4月10日</v>
          </cell>
        </row>
        <row r="16">
          <cell r="B16" t="str">
            <v>大三サッカークラブ</v>
          </cell>
          <cell r="C16" t="str">
            <v>大三ＳＣ</v>
          </cell>
          <cell r="D16" t="str">
            <v>大三SC</v>
          </cell>
          <cell r="E16" t="str">
            <v>大三</v>
          </cell>
          <cell r="F16" t="str">
            <v>1990年</v>
          </cell>
        </row>
        <row r="17">
          <cell r="B17" t="str">
            <v>開桜フットボールクラブ</v>
          </cell>
          <cell r="C17" t="str">
            <v>開桜FC</v>
          </cell>
          <cell r="D17" t="str">
            <v>開桜FC</v>
          </cell>
          <cell r="E17" t="str">
            <v>開桜</v>
          </cell>
          <cell r="F17" t="str">
            <v>1989年</v>
          </cell>
        </row>
        <row r="18">
          <cell r="B18" t="str">
            <v>萩中・羽田サッカークラブ</v>
          </cell>
          <cell r="C18" t="str">
            <v>萩中羽田SC</v>
          </cell>
          <cell r="D18" t="str">
            <v>萩中羽田SC</v>
          </cell>
          <cell r="E18" t="str">
            <v>萩羽</v>
          </cell>
          <cell r="F18" t="str">
            <v>1976年</v>
          </cell>
        </row>
        <row r="19">
          <cell r="B19" t="str">
            <v>徳持フットボールクラブ</v>
          </cell>
          <cell r="C19" t="str">
            <v>徳持FC</v>
          </cell>
          <cell r="D19" t="str">
            <v>徳持FC</v>
          </cell>
          <cell r="E19" t="str">
            <v>徳持</v>
          </cell>
          <cell r="F19" t="str">
            <v>1991年</v>
          </cell>
        </row>
        <row r="20">
          <cell r="B20" t="str">
            <v>フェニックスＦ．Ｃ．</v>
          </cell>
          <cell r="C20" t="str">
            <v>フェニックス</v>
          </cell>
          <cell r="D20" t="str">
            <v>フェニックスFC</v>
          </cell>
          <cell r="E20" t="str">
            <v>フェニックス</v>
          </cell>
          <cell r="F20" t="str">
            <v>1986年</v>
          </cell>
        </row>
        <row r="21">
          <cell r="B21" t="str">
            <v>久が原スポーツクラブ</v>
          </cell>
          <cell r="C21" t="str">
            <v>久が原ＳＣ</v>
          </cell>
          <cell r="D21" t="str">
            <v>久が原SC</v>
          </cell>
          <cell r="E21" t="str">
            <v>久が原</v>
          </cell>
          <cell r="F21" t="str">
            <v>1905年6月7日</v>
          </cell>
        </row>
        <row r="22">
          <cell r="B22" t="str">
            <v>ドリームスサッカークラブ</v>
          </cell>
          <cell r="C22" t="str">
            <v>ドリームスSC</v>
          </cell>
          <cell r="D22" t="str">
            <v>ドリームスSC</v>
          </cell>
          <cell r="E22" t="str">
            <v>ドリームス</v>
          </cell>
          <cell r="F22" t="str">
            <v>1994年</v>
          </cell>
        </row>
        <row r="23">
          <cell r="B23" t="str">
            <v>馬三サッカークラブ</v>
          </cell>
          <cell r="C23" t="str">
            <v>馬三SC</v>
          </cell>
          <cell r="D23" t="str">
            <v>馬三SC</v>
          </cell>
          <cell r="E23" t="str">
            <v>馬三</v>
          </cell>
          <cell r="F23" t="str">
            <v>1993年</v>
          </cell>
        </row>
        <row r="24">
          <cell r="B24" t="str">
            <v>蒲田ボンバーズ</v>
          </cell>
          <cell r="C24" t="str">
            <v>ボンバーズ</v>
          </cell>
          <cell r="D24" t="str">
            <v>蒲田ボンバーズ</v>
          </cell>
          <cell r="E24" t="str">
            <v>ボンバーズ</v>
          </cell>
          <cell r="F24" t="str">
            <v>1995年</v>
          </cell>
        </row>
        <row r="25">
          <cell r="B25" t="str">
            <v>仲六キッズＦＣ</v>
          </cell>
          <cell r="C25" t="str">
            <v>仲六キッズＦＣ</v>
          </cell>
          <cell r="D25" t="str">
            <v>仲六キッズFC</v>
          </cell>
          <cell r="E25" t="str">
            <v>仲六</v>
          </cell>
          <cell r="F25" t="str">
            <v>1994年4月1日</v>
          </cell>
        </row>
        <row r="26">
          <cell r="B26" t="str">
            <v>入二ＦＣ</v>
          </cell>
          <cell r="C26" t="str">
            <v>入二ＦＣ</v>
          </cell>
          <cell r="D26" t="str">
            <v>入二FC</v>
          </cell>
          <cell r="E26" t="str">
            <v>入二</v>
          </cell>
          <cell r="F26" t="str">
            <v>1996年</v>
          </cell>
        </row>
        <row r="27">
          <cell r="B27" t="str">
            <v>池上FC</v>
          </cell>
          <cell r="C27" t="str">
            <v>池上FC</v>
          </cell>
          <cell r="D27" t="str">
            <v>池上FC</v>
          </cell>
          <cell r="E27" t="str">
            <v>池上</v>
          </cell>
          <cell r="F27" t="str">
            <v/>
          </cell>
        </row>
        <row r="28">
          <cell r="B28" t="str">
            <v>洗足池フットボールクラブ</v>
          </cell>
          <cell r="C28" t="str">
            <v>洗足池ＦＣ</v>
          </cell>
          <cell r="D28" t="str">
            <v>洗足池FC</v>
          </cell>
          <cell r="E28" t="str">
            <v>洗足池</v>
          </cell>
          <cell r="F28" t="str">
            <v>1995年</v>
          </cell>
        </row>
        <row r="29">
          <cell r="B29" t="str">
            <v>池２フットボールクラブ</v>
          </cell>
          <cell r="C29" t="str">
            <v>池２FC</v>
          </cell>
          <cell r="D29" t="str">
            <v>池２FC</v>
          </cell>
          <cell r="E29" t="str">
            <v>池２</v>
          </cell>
          <cell r="F29" t="str">
            <v>1992年</v>
          </cell>
        </row>
        <row r="30">
          <cell r="B30" t="str">
            <v>中萩イエローフォックス</v>
          </cell>
          <cell r="C30" t="str">
            <v>中萩YF</v>
          </cell>
          <cell r="D30" t="str">
            <v>中萩YF</v>
          </cell>
          <cell r="E30" t="str">
            <v>中萩</v>
          </cell>
          <cell r="F30" t="str">
            <v>1998年4月1日</v>
          </cell>
        </row>
        <row r="31">
          <cell r="B31" t="str">
            <v>清水窪バッファローズ</v>
          </cell>
          <cell r="C31" t="str">
            <v>SSC</v>
          </cell>
          <cell r="D31" t="str">
            <v>清水窪BF</v>
          </cell>
          <cell r="E31" t="str">
            <v>清水窪</v>
          </cell>
          <cell r="F31" t="str">
            <v>1983年4月1日</v>
          </cell>
        </row>
        <row r="32">
          <cell r="B32" t="str">
            <v>入一サッカークラブ</v>
          </cell>
          <cell r="C32" t="str">
            <v>入一SC</v>
          </cell>
          <cell r="D32" t="str">
            <v>入一SC</v>
          </cell>
          <cell r="E32" t="str">
            <v>入一</v>
          </cell>
          <cell r="F32" t="str">
            <v>1995年</v>
          </cell>
        </row>
        <row r="33">
          <cell r="B33" t="str">
            <v>ウィンズフットボールクラブ</v>
          </cell>
          <cell r="C33" t="str">
            <v>ＦＣウィンズ</v>
          </cell>
          <cell r="D33" t="str">
            <v>FCウィンズ</v>
          </cell>
          <cell r="E33" t="str">
            <v>ウィンズ</v>
          </cell>
          <cell r="F33" t="str">
            <v>2002年</v>
          </cell>
        </row>
        <row r="34">
          <cell r="B34" t="str">
            <v>山王キッカーズ</v>
          </cell>
          <cell r="C34" t="str">
            <v>山王キッカーズ</v>
          </cell>
          <cell r="D34" t="str">
            <v>山王キッカーズ</v>
          </cell>
          <cell r="E34" t="str">
            <v>山王</v>
          </cell>
          <cell r="F34" t="str">
            <v>2002年4月1日</v>
          </cell>
        </row>
        <row r="35">
          <cell r="B35" t="str">
            <v>相生フェルサ</v>
          </cell>
          <cell r="C35" t="str">
            <v>相生</v>
          </cell>
          <cell r="D35" t="str">
            <v>相生</v>
          </cell>
          <cell r="E35" t="str">
            <v>相生</v>
          </cell>
          <cell r="F35" t="str">
            <v>2001年度</v>
          </cell>
        </row>
        <row r="36">
          <cell r="B36" t="str">
            <v>調布大塚サッカークラブ</v>
          </cell>
          <cell r="C36" t="str">
            <v>調布大塚SC</v>
          </cell>
          <cell r="D36" t="str">
            <v>調布大塚SC</v>
          </cell>
          <cell r="E36" t="str">
            <v>調布大塚</v>
          </cell>
          <cell r="F36" t="str">
            <v/>
          </cell>
        </row>
        <row r="37">
          <cell r="B37" t="str">
            <v>ヘラクレスフットボールクラブ</v>
          </cell>
          <cell r="C37" t="str">
            <v>ヘラクレスF.C.</v>
          </cell>
          <cell r="D37" t="str">
            <v>ヘラクレスFC</v>
          </cell>
          <cell r="E37" t="str">
            <v>ヘラクレス</v>
          </cell>
          <cell r="F37" t="str">
            <v>2000年</v>
          </cell>
        </row>
        <row r="38">
          <cell r="B38" t="str">
            <v>蒲田ウイングス</v>
          </cell>
          <cell r="C38" t="str">
            <v>ウイングス</v>
          </cell>
          <cell r="D38" t="str">
            <v>ウイングス</v>
          </cell>
          <cell r="E38" t="str">
            <v>ウイングス</v>
          </cell>
          <cell r="F38" t="str">
            <v>2004年10月1日</v>
          </cell>
        </row>
        <row r="39">
          <cell r="B39" t="str">
            <v>FC　HIGH-LOWS東京</v>
          </cell>
          <cell r="C39" t="str">
            <v>ハイロウズ東京</v>
          </cell>
          <cell r="D39" t="str">
            <v>ハイロウズ東京</v>
          </cell>
          <cell r="E39" t="str">
            <v>ハイロウズ</v>
          </cell>
          <cell r="F39" t="str">
            <v>1985年</v>
          </cell>
        </row>
        <row r="40">
          <cell r="B40" t="str">
            <v>NPO法人 S.victoire S.C</v>
          </cell>
          <cell r="C40" t="str">
            <v>ヴィクトワールS.C</v>
          </cell>
          <cell r="D40" t="str">
            <v>ヴィクトワールSC</v>
          </cell>
          <cell r="E40" t="str">
            <v>ヴィクト</v>
          </cell>
          <cell r="F40" t="str">
            <v>2008年</v>
          </cell>
        </row>
        <row r="41">
          <cell r="B41" t="str">
            <v>ＦＣせんぞくＪr</v>
          </cell>
          <cell r="C41" t="str">
            <v>せんぞくＪr</v>
          </cell>
          <cell r="D41" t="str">
            <v>せんぞくJr</v>
          </cell>
          <cell r="E41" t="str">
            <v>せんぞく</v>
          </cell>
          <cell r="F41" t="str">
            <v>2013年</v>
          </cell>
        </row>
        <row r="42">
          <cell r="B42" t="str">
            <v>大森フットボールクラブ</v>
          </cell>
          <cell r="C42" t="str">
            <v>大森FC</v>
          </cell>
          <cell r="D42" t="str">
            <v>大森FC</v>
          </cell>
          <cell r="E42" t="str">
            <v>大森FC</v>
          </cell>
          <cell r="F42" t="str">
            <v>2011年</v>
          </cell>
        </row>
        <row r="43">
          <cell r="B43" t="str">
            <v>東京ベイフットボールクラブ</v>
          </cell>
          <cell r="C43" t="str">
            <v>東京ベイFC</v>
          </cell>
          <cell r="D43" t="str">
            <v>東京ベイFC</v>
          </cell>
          <cell r="E43" t="str">
            <v>ベイ</v>
          </cell>
          <cell r="F43" t="str">
            <v>2005年</v>
          </cell>
        </row>
        <row r="44">
          <cell r="B44" t="str">
            <v>特定非営利活動法人 GENIO Football Club</v>
          </cell>
          <cell r="C44" t="str">
            <v>ジェニオFC</v>
          </cell>
          <cell r="D44" t="str">
            <v>ジェニオFC</v>
          </cell>
          <cell r="E44" t="str">
            <v>せんぞく</v>
          </cell>
          <cell r="F44" t="str">
            <v>2017年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4170-E8EF-46EA-BA05-A77DA9C8CED0}">
  <dimension ref="B2:C4"/>
  <sheetViews>
    <sheetView showGridLines="0" tabSelected="1" zoomScaleNormal="100" zoomScaleSheetLayoutView="100" workbookViewId="0">
      <selection activeCell="B4" sqref="B4"/>
    </sheetView>
  </sheetViews>
  <sheetFormatPr defaultColWidth="8.625" defaultRowHeight="18.75" x14ac:dyDescent="0.4"/>
  <cols>
    <col min="1" max="1" width="2.625" style="3" customWidth="1"/>
    <col min="2" max="2" width="100.625" style="3" customWidth="1"/>
    <col min="3" max="3" width="30.625" style="3" customWidth="1"/>
    <col min="4" max="4" width="2.625" style="3" customWidth="1"/>
    <col min="5" max="16384" width="8.625" style="3"/>
  </cols>
  <sheetData>
    <row r="2" spans="2:3" ht="24" x14ac:dyDescent="0.4">
      <c r="B2" s="41" t="s">
        <v>115</v>
      </c>
      <c r="C2" s="41" t="s">
        <v>98</v>
      </c>
    </row>
    <row r="3" spans="2:3" ht="30" x14ac:dyDescent="0.4">
      <c r="B3" s="70" t="s">
        <v>298</v>
      </c>
      <c r="C3" s="70" t="s">
        <v>209</v>
      </c>
    </row>
    <row r="4" spans="2:3" x14ac:dyDescent="0.4">
      <c r="B4" s="62" t="s">
        <v>116</v>
      </c>
      <c r="C4" s="62" t="s">
        <v>117</v>
      </c>
    </row>
  </sheetData>
  <sheetProtection sheet="1" objects="1" scenarios="1"/>
  <phoneticPr fontId="2"/>
  <pageMargins left="0.7" right="0.7" top="0.75" bottom="0.75" header="0.3" footer="0.3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662A-0873-4FFF-BF8F-5C7573DF62D0}">
  <dimension ref="B1:E54"/>
  <sheetViews>
    <sheetView showGridLines="0" zoomScaleNormal="100" zoomScaleSheetLayoutView="100" workbookViewId="0">
      <selection activeCell="C3" sqref="C3:E46"/>
    </sheetView>
  </sheetViews>
  <sheetFormatPr defaultColWidth="8.625" defaultRowHeight="18.75" x14ac:dyDescent="0.4"/>
  <cols>
    <col min="1" max="1" width="2.625" style="3" customWidth="1"/>
    <col min="2" max="2" width="5.625" style="3" customWidth="1"/>
    <col min="3" max="3" width="35.625" style="3" customWidth="1"/>
    <col min="4" max="5" width="25.625" style="3" customWidth="1"/>
    <col min="6" max="6" width="2.625" style="3" customWidth="1"/>
    <col min="7" max="16384" width="8.625" style="3"/>
  </cols>
  <sheetData>
    <row r="1" spans="2:5" ht="30.75" thickBot="1" x14ac:dyDescent="0.45">
      <c r="B1" s="81" t="str">
        <f>areaNameLeague1</f>
        <v>２０２０年度 前期Ｕ１２リーグ</v>
      </c>
      <c r="C1" s="82"/>
      <c r="D1" s="83"/>
      <c r="E1" s="50" t="s">
        <v>118</v>
      </c>
    </row>
    <row r="3" spans="2:5" ht="24" x14ac:dyDescent="0.4">
      <c r="B3" s="41" t="s">
        <v>0</v>
      </c>
      <c r="C3" s="41" t="s">
        <v>65</v>
      </c>
      <c r="D3" s="41" t="s">
        <v>66</v>
      </c>
      <c r="E3" s="41" t="s">
        <v>67</v>
      </c>
    </row>
    <row r="4" spans="2:5" ht="24" x14ac:dyDescent="0.4">
      <c r="B4" s="41">
        <v>1</v>
      </c>
      <c r="C4" s="69" t="s">
        <v>68</v>
      </c>
      <c r="D4" s="68" t="s">
        <v>8</v>
      </c>
      <c r="E4" s="68" t="s">
        <v>231</v>
      </c>
    </row>
    <row r="5" spans="2:5" ht="24" x14ac:dyDescent="0.4">
      <c r="B5" s="41">
        <v>2</v>
      </c>
      <c r="C5" s="69" t="s">
        <v>69</v>
      </c>
      <c r="D5" s="68" t="s">
        <v>9</v>
      </c>
      <c r="E5" s="68" t="s">
        <v>239</v>
      </c>
    </row>
    <row r="6" spans="2:5" ht="24" x14ac:dyDescent="0.4">
      <c r="B6" s="41">
        <v>3</v>
      </c>
      <c r="C6" s="69" t="s">
        <v>70</v>
      </c>
      <c r="D6" s="68" t="s">
        <v>240</v>
      </c>
      <c r="E6" s="68" t="s">
        <v>241</v>
      </c>
    </row>
    <row r="7" spans="2:5" ht="24" x14ac:dyDescent="0.4">
      <c r="B7" s="41">
        <v>4</v>
      </c>
      <c r="C7" s="69" t="s">
        <v>71</v>
      </c>
      <c r="D7" s="68" t="s">
        <v>104</v>
      </c>
      <c r="E7" s="68" t="s">
        <v>242</v>
      </c>
    </row>
    <row r="8" spans="2:5" ht="24" x14ac:dyDescent="0.4">
      <c r="B8" s="41">
        <v>5</v>
      </c>
      <c r="C8" s="69" t="s">
        <v>10</v>
      </c>
      <c r="D8" s="68" t="s">
        <v>10</v>
      </c>
      <c r="E8" s="68" t="s">
        <v>10</v>
      </c>
    </row>
    <row r="9" spans="2:5" ht="24" x14ac:dyDescent="0.4">
      <c r="B9" s="41">
        <v>6</v>
      </c>
      <c r="C9" s="69" t="s">
        <v>72</v>
      </c>
      <c r="D9" s="68" t="s">
        <v>243</v>
      </c>
      <c r="E9" s="68" t="s">
        <v>244</v>
      </c>
    </row>
    <row r="10" spans="2:5" ht="24" x14ac:dyDescent="0.4">
      <c r="B10" s="41">
        <v>7</v>
      </c>
      <c r="C10" s="69" t="s">
        <v>188</v>
      </c>
      <c r="D10" s="68" t="s">
        <v>103</v>
      </c>
      <c r="E10" s="68" t="s">
        <v>245</v>
      </c>
    </row>
    <row r="11" spans="2:5" ht="24" x14ac:dyDescent="0.4">
      <c r="B11" s="41">
        <v>8</v>
      </c>
      <c r="C11" s="69" t="s">
        <v>189</v>
      </c>
      <c r="D11" s="68" t="s">
        <v>11</v>
      </c>
      <c r="E11" s="68" t="s">
        <v>246</v>
      </c>
    </row>
    <row r="12" spans="2:5" ht="24" x14ac:dyDescent="0.4">
      <c r="B12" s="41">
        <v>9</v>
      </c>
      <c r="C12" s="69" t="s">
        <v>73</v>
      </c>
      <c r="D12" s="68" t="s">
        <v>12</v>
      </c>
      <c r="E12" s="68" t="s">
        <v>247</v>
      </c>
    </row>
    <row r="13" spans="2:5" ht="24" x14ac:dyDescent="0.4">
      <c r="B13" s="41">
        <v>10</v>
      </c>
      <c r="C13" s="69" t="s">
        <v>105</v>
      </c>
      <c r="D13" s="68" t="s">
        <v>105</v>
      </c>
      <c r="E13" s="68" t="s">
        <v>248</v>
      </c>
    </row>
    <row r="14" spans="2:5" ht="24" x14ac:dyDescent="0.4">
      <c r="B14" s="41">
        <v>11</v>
      </c>
      <c r="C14" s="69" t="s">
        <v>74</v>
      </c>
      <c r="D14" s="68" t="s">
        <v>33</v>
      </c>
      <c r="E14" s="68" t="s">
        <v>249</v>
      </c>
    </row>
    <row r="15" spans="2:5" ht="24" x14ac:dyDescent="0.4">
      <c r="B15" s="41">
        <v>12</v>
      </c>
      <c r="C15" s="69" t="s">
        <v>75</v>
      </c>
      <c r="D15" s="68" t="s">
        <v>13</v>
      </c>
      <c r="E15" s="68" t="s">
        <v>250</v>
      </c>
    </row>
    <row r="16" spans="2:5" ht="24" x14ac:dyDescent="0.4">
      <c r="B16" s="41">
        <v>13</v>
      </c>
      <c r="C16" s="69" t="s">
        <v>76</v>
      </c>
      <c r="D16" s="68" t="s">
        <v>14</v>
      </c>
      <c r="E16" s="68" t="s">
        <v>251</v>
      </c>
    </row>
    <row r="17" spans="2:5" ht="24" x14ac:dyDescent="0.4">
      <c r="B17" s="41">
        <v>14</v>
      </c>
      <c r="C17" s="69" t="s">
        <v>77</v>
      </c>
      <c r="D17" s="68" t="s">
        <v>106</v>
      </c>
      <c r="E17" s="68" t="s">
        <v>237</v>
      </c>
    </row>
    <row r="18" spans="2:5" ht="24" x14ac:dyDescent="0.4">
      <c r="B18" s="41">
        <v>15</v>
      </c>
      <c r="C18" s="69" t="s">
        <v>78</v>
      </c>
      <c r="D18" s="68" t="s">
        <v>15</v>
      </c>
      <c r="E18" s="68" t="s">
        <v>235</v>
      </c>
    </row>
    <row r="19" spans="2:5" ht="24" x14ac:dyDescent="0.4">
      <c r="B19" s="41">
        <v>16</v>
      </c>
      <c r="C19" s="69" t="s">
        <v>79</v>
      </c>
      <c r="D19" s="68" t="s">
        <v>190</v>
      </c>
      <c r="E19" s="68" t="s">
        <v>252</v>
      </c>
    </row>
    <row r="20" spans="2:5" ht="24" x14ac:dyDescent="0.4">
      <c r="B20" s="41">
        <v>17</v>
      </c>
      <c r="C20" s="69" t="s">
        <v>80</v>
      </c>
      <c r="D20" s="68" t="s">
        <v>16</v>
      </c>
      <c r="E20" s="68" t="s">
        <v>253</v>
      </c>
    </row>
    <row r="21" spans="2:5" ht="24" x14ac:dyDescent="0.4">
      <c r="B21" s="41">
        <v>18</v>
      </c>
      <c r="C21" s="69" t="s">
        <v>81</v>
      </c>
      <c r="D21" s="68" t="s">
        <v>254</v>
      </c>
      <c r="E21" s="68" t="s">
        <v>17</v>
      </c>
    </row>
    <row r="22" spans="2:5" ht="24" x14ac:dyDescent="0.4">
      <c r="B22" s="41">
        <v>19</v>
      </c>
      <c r="C22" s="69" t="s">
        <v>82</v>
      </c>
      <c r="D22" s="68" t="s">
        <v>107</v>
      </c>
      <c r="E22" s="68" t="s">
        <v>255</v>
      </c>
    </row>
    <row r="23" spans="2:5" ht="24" x14ac:dyDescent="0.4">
      <c r="B23" s="41">
        <v>20</v>
      </c>
      <c r="C23" s="69" t="s">
        <v>83</v>
      </c>
      <c r="D23" s="68" t="s">
        <v>18</v>
      </c>
      <c r="E23" s="68" t="s">
        <v>229</v>
      </c>
    </row>
    <row r="24" spans="2:5" ht="24" x14ac:dyDescent="0.4">
      <c r="B24" s="41">
        <v>21</v>
      </c>
      <c r="C24" s="69" t="s">
        <v>84</v>
      </c>
      <c r="D24" s="68" t="s">
        <v>19</v>
      </c>
      <c r="E24" s="68" t="s">
        <v>256</v>
      </c>
    </row>
    <row r="25" spans="2:5" ht="24" x14ac:dyDescent="0.4">
      <c r="B25" s="41">
        <v>22</v>
      </c>
      <c r="C25" s="69" t="s">
        <v>85</v>
      </c>
      <c r="D25" s="68" t="s">
        <v>20</v>
      </c>
      <c r="E25" s="68" t="s">
        <v>20</v>
      </c>
    </row>
    <row r="26" spans="2:5" ht="24" x14ac:dyDescent="0.4">
      <c r="B26" s="41">
        <v>23</v>
      </c>
      <c r="C26" s="69" t="s">
        <v>108</v>
      </c>
      <c r="D26" s="68" t="s">
        <v>191</v>
      </c>
      <c r="E26" s="68" t="s">
        <v>257</v>
      </c>
    </row>
    <row r="27" spans="2:5" ht="24" x14ac:dyDescent="0.4">
      <c r="B27" s="41">
        <v>24</v>
      </c>
      <c r="C27" s="69" t="s">
        <v>109</v>
      </c>
      <c r="D27" s="68" t="s">
        <v>109</v>
      </c>
      <c r="E27" s="68" t="s">
        <v>233</v>
      </c>
    </row>
    <row r="28" spans="2:5" ht="24" x14ac:dyDescent="0.4">
      <c r="B28" s="41">
        <v>25</v>
      </c>
      <c r="C28" s="69" t="s">
        <v>21</v>
      </c>
      <c r="D28" s="68" t="s">
        <v>21</v>
      </c>
      <c r="E28" s="68" t="s">
        <v>258</v>
      </c>
    </row>
    <row r="29" spans="2:5" ht="24" x14ac:dyDescent="0.4">
      <c r="B29" s="41">
        <v>26</v>
      </c>
      <c r="C29" s="69" t="s">
        <v>86</v>
      </c>
      <c r="D29" s="68" t="s">
        <v>110</v>
      </c>
      <c r="E29" s="68" t="s">
        <v>259</v>
      </c>
    </row>
    <row r="30" spans="2:5" ht="24" x14ac:dyDescent="0.4">
      <c r="B30" s="41">
        <v>27</v>
      </c>
      <c r="C30" s="69" t="s">
        <v>87</v>
      </c>
      <c r="D30" s="68" t="s">
        <v>192</v>
      </c>
      <c r="E30" s="68" t="s">
        <v>260</v>
      </c>
    </row>
    <row r="31" spans="2:5" ht="24" x14ac:dyDescent="0.4">
      <c r="B31" s="41">
        <v>28</v>
      </c>
      <c r="C31" s="69" t="s">
        <v>88</v>
      </c>
      <c r="D31" s="68" t="s">
        <v>22</v>
      </c>
      <c r="E31" s="68" t="s">
        <v>261</v>
      </c>
    </row>
    <row r="32" spans="2:5" ht="24" x14ac:dyDescent="0.4">
      <c r="B32" s="41">
        <v>29</v>
      </c>
      <c r="C32" s="69" t="s">
        <v>89</v>
      </c>
      <c r="D32" s="68" t="s">
        <v>193</v>
      </c>
      <c r="E32" s="68" t="s">
        <v>262</v>
      </c>
    </row>
    <row r="33" spans="2:5" ht="24" x14ac:dyDescent="0.4">
      <c r="B33" s="41">
        <v>30</v>
      </c>
      <c r="C33" s="69" t="s">
        <v>90</v>
      </c>
      <c r="D33" s="68" t="s">
        <v>23</v>
      </c>
      <c r="E33" s="68" t="s">
        <v>263</v>
      </c>
    </row>
    <row r="34" spans="2:5" ht="24" x14ac:dyDescent="0.4">
      <c r="B34" s="41">
        <v>31</v>
      </c>
      <c r="C34" s="69" t="s">
        <v>91</v>
      </c>
      <c r="D34" s="68" t="s">
        <v>111</v>
      </c>
      <c r="E34" s="68" t="s">
        <v>264</v>
      </c>
    </row>
    <row r="35" spans="2:5" ht="24" x14ac:dyDescent="0.4">
      <c r="B35" s="41">
        <v>32</v>
      </c>
      <c r="C35" s="69" t="s">
        <v>24</v>
      </c>
      <c r="D35" s="68" t="s">
        <v>24</v>
      </c>
      <c r="E35" s="68" t="s">
        <v>265</v>
      </c>
    </row>
    <row r="36" spans="2:5" ht="24" x14ac:dyDescent="0.4">
      <c r="B36" s="41">
        <v>33</v>
      </c>
      <c r="C36" s="69" t="s">
        <v>194</v>
      </c>
      <c r="D36" s="68" t="s">
        <v>25</v>
      </c>
      <c r="E36" s="68" t="s">
        <v>25</v>
      </c>
    </row>
    <row r="37" spans="2:5" ht="24" x14ac:dyDescent="0.4">
      <c r="B37" s="41">
        <v>34</v>
      </c>
      <c r="C37" s="69" t="s">
        <v>92</v>
      </c>
      <c r="D37" s="68" t="s">
        <v>26</v>
      </c>
      <c r="E37" s="68" t="s">
        <v>266</v>
      </c>
    </row>
    <row r="38" spans="2:5" ht="24" x14ac:dyDescent="0.4">
      <c r="B38" s="41">
        <v>35</v>
      </c>
      <c r="C38" s="69" t="s">
        <v>159</v>
      </c>
      <c r="D38" s="68" t="s">
        <v>159</v>
      </c>
      <c r="E38" s="68" t="s">
        <v>267</v>
      </c>
    </row>
    <row r="39" spans="2:5" ht="24" x14ac:dyDescent="0.4">
      <c r="B39" s="41">
        <v>36</v>
      </c>
      <c r="C39" s="69" t="s">
        <v>93</v>
      </c>
      <c r="D39" s="68" t="s">
        <v>27</v>
      </c>
      <c r="E39" s="68" t="s">
        <v>27</v>
      </c>
    </row>
    <row r="40" spans="2:5" ht="24" x14ac:dyDescent="0.4">
      <c r="B40" s="41">
        <v>37</v>
      </c>
      <c r="C40" s="69" t="s">
        <v>113</v>
      </c>
      <c r="D40" s="68" t="s">
        <v>28</v>
      </c>
      <c r="E40" s="68" t="s">
        <v>268</v>
      </c>
    </row>
    <row r="41" spans="2:5" ht="24" x14ac:dyDescent="0.4">
      <c r="B41" s="41">
        <v>38</v>
      </c>
      <c r="C41" s="69" t="s">
        <v>94</v>
      </c>
      <c r="D41" s="68" t="s">
        <v>29</v>
      </c>
      <c r="E41" s="68" t="s">
        <v>228</v>
      </c>
    </row>
    <row r="42" spans="2:5" ht="24" x14ac:dyDescent="0.4">
      <c r="B42" s="41">
        <v>39</v>
      </c>
      <c r="C42" s="69" t="s">
        <v>195</v>
      </c>
      <c r="D42" s="68" t="s">
        <v>112</v>
      </c>
      <c r="E42" s="68" t="s">
        <v>269</v>
      </c>
    </row>
    <row r="43" spans="2:5" ht="24" x14ac:dyDescent="0.4">
      <c r="B43" s="41">
        <v>40</v>
      </c>
      <c r="C43" s="69" t="s">
        <v>95</v>
      </c>
      <c r="D43" s="68" t="s">
        <v>30</v>
      </c>
      <c r="E43" s="68" t="s">
        <v>30</v>
      </c>
    </row>
    <row r="44" spans="2:5" ht="24" x14ac:dyDescent="0.4">
      <c r="B44" s="41">
        <v>41</v>
      </c>
      <c r="C44" s="69" t="s">
        <v>96</v>
      </c>
      <c r="D44" s="68" t="s">
        <v>31</v>
      </c>
      <c r="E44" s="68" t="s">
        <v>270</v>
      </c>
    </row>
    <row r="45" spans="2:5" ht="24" x14ac:dyDescent="0.4">
      <c r="B45" s="41">
        <v>42</v>
      </c>
      <c r="C45" s="69" t="s">
        <v>196</v>
      </c>
      <c r="D45" s="68" t="s">
        <v>32</v>
      </c>
      <c r="E45" s="68" t="s">
        <v>271</v>
      </c>
    </row>
    <row r="46" spans="2:5" ht="24" x14ac:dyDescent="0.4">
      <c r="B46" s="41">
        <v>43</v>
      </c>
      <c r="C46" s="68" t="s">
        <v>197</v>
      </c>
      <c r="D46" s="68" t="s">
        <v>198</v>
      </c>
      <c r="E46" s="68" t="s">
        <v>272</v>
      </c>
    </row>
    <row r="47" spans="2:5" ht="24" x14ac:dyDescent="0.4">
      <c r="B47" s="41">
        <v>44</v>
      </c>
      <c r="C47" s="68"/>
      <c r="D47" s="68"/>
      <c r="E47" s="68"/>
    </row>
    <row r="48" spans="2:5" ht="24" x14ac:dyDescent="0.4">
      <c r="B48" s="41">
        <v>45</v>
      </c>
      <c r="C48" s="68"/>
      <c r="D48" s="68"/>
      <c r="E48" s="68"/>
    </row>
    <row r="49" spans="2:5" ht="24" x14ac:dyDescent="0.4">
      <c r="B49" s="41">
        <v>46</v>
      </c>
      <c r="C49" s="68"/>
      <c r="D49" s="68"/>
      <c r="E49" s="68"/>
    </row>
    <row r="50" spans="2:5" ht="24" x14ac:dyDescent="0.4">
      <c r="B50" s="41">
        <v>47</v>
      </c>
      <c r="C50" s="68"/>
      <c r="D50" s="68"/>
      <c r="E50" s="68"/>
    </row>
    <row r="51" spans="2:5" ht="24" x14ac:dyDescent="0.4">
      <c r="B51" s="41">
        <v>48</v>
      </c>
      <c r="C51" s="68"/>
      <c r="D51" s="68"/>
      <c r="E51" s="68"/>
    </row>
    <row r="52" spans="2:5" ht="24" x14ac:dyDescent="0.4">
      <c r="B52" s="41">
        <v>49</v>
      </c>
      <c r="C52" s="68"/>
      <c r="D52" s="68"/>
      <c r="E52" s="68"/>
    </row>
    <row r="53" spans="2:5" ht="24" x14ac:dyDescent="0.4">
      <c r="B53" s="41">
        <v>50</v>
      </c>
      <c r="C53" s="68"/>
      <c r="D53" s="68"/>
      <c r="E53" s="68"/>
    </row>
    <row r="54" spans="2:5" x14ac:dyDescent="0.4">
      <c r="C54" s="62" t="s">
        <v>3</v>
      </c>
      <c r="D54" s="62" t="s">
        <v>102</v>
      </c>
      <c r="E54" s="62" t="s">
        <v>101</v>
      </c>
    </row>
  </sheetData>
  <sheetProtection sheet="1" objects="1" scenarios="1"/>
  <mergeCells count="1">
    <mergeCell ref="B1:D1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verticalDpi="0" r:id="rId1"/>
  <headerFooter>
    <oddFooter>&amp;P / &amp;N ページ</oddFooter>
  </headerFooter>
  <rowBreaks count="1" manualBreakCount="1">
    <brk id="2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7E6A-178E-462E-BDC0-665CADC434FA}">
  <dimension ref="B1:D13"/>
  <sheetViews>
    <sheetView zoomScaleNormal="100" zoomScaleSheetLayoutView="100" workbookViewId="0">
      <selection activeCell="D10" sqref="D10"/>
    </sheetView>
  </sheetViews>
  <sheetFormatPr defaultColWidth="8.625" defaultRowHeight="18.75" x14ac:dyDescent="0.4"/>
  <cols>
    <col min="1" max="1" width="2.625" style="3" customWidth="1"/>
    <col min="2" max="2" width="5.625" style="3" customWidth="1"/>
    <col min="3" max="3" width="50.625" style="3" customWidth="1"/>
    <col min="4" max="4" width="25.625" style="3" customWidth="1"/>
    <col min="5" max="5" width="2.625" style="3" customWidth="1"/>
    <col min="6" max="16384" width="8.625" style="3"/>
  </cols>
  <sheetData>
    <row r="1" spans="2:4" ht="30.75" thickBot="1" x14ac:dyDescent="0.45">
      <c r="B1" s="81" t="str">
        <f>areaNameLeague1</f>
        <v>２０２０年度 前期Ｕ１２リーグ</v>
      </c>
      <c r="C1" s="84"/>
      <c r="D1" s="50" t="s">
        <v>119</v>
      </c>
    </row>
    <row r="3" spans="2:4" ht="24" x14ac:dyDescent="0.4">
      <c r="B3" s="39" t="s">
        <v>0</v>
      </c>
      <c r="C3" s="41" t="s">
        <v>2</v>
      </c>
      <c r="D3" s="41" t="s">
        <v>98</v>
      </c>
    </row>
    <row r="4" spans="2:4" ht="24" x14ac:dyDescent="0.4">
      <c r="B4" s="39">
        <v>1</v>
      </c>
      <c r="C4" s="80" t="s">
        <v>210</v>
      </c>
      <c r="D4" s="80">
        <v>1</v>
      </c>
    </row>
    <row r="5" spans="2:4" ht="24" x14ac:dyDescent="0.4">
      <c r="B5" s="39">
        <v>2</v>
      </c>
      <c r="C5" s="80" t="s">
        <v>211</v>
      </c>
      <c r="D5" s="80" t="s">
        <v>216</v>
      </c>
    </row>
    <row r="6" spans="2:4" ht="24" x14ac:dyDescent="0.4">
      <c r="B6" s="39">
        <v>3</v>
      </c>
      <c r="C6" s="80" t="s">
        <v>212</v>
      </c>
      <c r="D6" s="80" t="s">
        <v>217</v>
      </c>
    </row>
    <row r="7" spans="2:4" ht="24" x14ac:dyDescent="0.4">
      <c r="B7" s="39">
        <v>4</v>
      </c>
      <c r="C7" s="80" t="s">
        <v>213</v>
      </c>
      <c r="D7" s="80" t="s">
        <v>218</v>
      </c>
    </row>
    <row r="8" spans="2:4" ht="24" x14ac:dyDescent="0.4">
      <c r="B8" s="39">
        <v>5</v>
      </c>
      <c r="C8" s="80" t="s">
        <v>214</v>
      </c>
      <c r="D8" s="80" t="s">
        <v>219</v>
      </c>
    </row>
    <row r="9" spans="2:4" ht="24" x14ac:dyDescent="0.4">
      <c r="B9" s="39">
        <v>6</v>
      </c>
      <c r="C9" s="80" t="s">
        <v>215</v>
      </c>
      <c r="D9" s="80" t="s">
        <v>220</v>
      </c>
    </row>
    <row r="10" spans="2:4" ht="24" x14ac:dyDescent="0.4">
      <c r="B10" s="39">
        <v>7</v>
      </c>
      <c r="C10" s="80"/>
      <c r="D10" s="80"/>
    </row>
    <row r="11" spans="2:4" ht="24" x14ac:dyDescent="0.4">
      <c r="B11" s="39">
        <v>8</v>
      </c>
      <c r="C11" s="80"/>
      <c r="D11" s="80"/>
    </row>
    <row r="12" spans="2:4" ht="24" x14ac:dyDescent="0.4">
      <c r="B12" s="39">
        <v>9</v>
      </c>
      <c r="C12" s="80"/>
      <c r="D12" s="80"/>
    </row>
    <row r="13" spans="2:4" x14ac:dyDescent="0.4">
      <c r="C13" s="62" t="s">
        <v>120</v>
      </c>
      <c r="D13" s="62" t="s">
        <v>121</v>
      </c>
    </row>
  </sheetData>
  <sheetProtection sheet="1" objects="1" scenarios="1"/>
  <mergeCells count="1">
    <mergeCell ref="B1:C1"/>
  </mergeCells>
  <phoneticPr fontId="2"/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A2546-13AD-47B6-8697-19689843713C}">
  <dimension ref="B1:H110"/>
  <sheetViews>
    <sheetView topLeftCell="A46" zoomScaleNormal="100" zoomScaleSheetLayoutView="100" workbookViewId="0">
      <selection activeCell="H57" sqref="H57"/>
    </sheetView>
  </sheetViews>
  <sheetFormatPr defaultColWidth="8.625" defaultRowHeight="18.75" x14ac:dyDescent="0.4"/>
  <cols>
    <col min="1" max="1" width="2.625" style="3" customWidth="1"/>
    <col min="2" max="2" width="5.625" style="3" customWidth="1"/>
    <col min="3" max="3" width="33.625" style="3" customWidth="1"/>
    <col min="4" max="4" width="5.625" style="3" customWidth="1"/>
    <col min="5" max="5" width="25.625" style="3" customWidth="1"/>
    <col min="6" max="6" width="10.625" style="3" customWidth="1"/>
    <col min="7" max="8" width="25.625" style="3" customWidth="1"/>
    <col min="9" max="9" width="2.625" style="3" customWidth="1"/>
    <col min="10" max="16384" width="8.625" style="3"/>
  </cols>
  <sheetData>
    <row r="1" spans="2:8" ht="30.75" thickBot="1" x14ac:dyDescent="0.45">
      <c r="B1" s="81" t="str">
        <f>areaNameLeague1</f>
        <v>２０２０年度 前期Ｕ１２リーグ</v>
      </c>
      <c r="C1" s="85"/>
      <c r="D1" s="85"/>
      <c r="E1" s="86"/>
      <c r="F1" s="87"/>
      <c r="G1" s="73" t="s">
        <v>122</v>
      </c>
      <c r="H1" s="74"/>
    </row>
    <row r="3" spans="2:8" ht="24" x14ac:dyDescent="0.4">
      <c r="B3" s="41" t="s">
        <v>0</v>
      </c>
      <c r="C3" s="41" t="s">
        <v>2</v>
      </c>
      <c r="D3" s="41" t="s">
        <v>0</v>
      </c>
      <c r="E3" s="41" t="s">
        <v>1</v>
      </c>
      <c r="F3" s="41" t="s">
        <v>99</v>
      </c>
      <c r="G3" s="41" t="s">
        <v>100</v>
      </c>
      <c r="H3" s="41" t="s">
        <v>199</v>
      </c>
    </row>
    <row r="4" spans="2:8" ht="24" x14ac:dyDescent="0.4">
      <c r="B4" s="47">
        <v>1</v>
      </c>
      <c r="C4" s="9" t="str">
        <f>INDEX(listBlocks1,B4)</f>
        <v>１部ブロック</v>
      </c>
      <c r="D4" s="41">
        <v>1</v>
      </c>
      <c r="E4" s="66" t="s">
        <v>30</v>
      </c>
      <c r="F4" s="67"/>
      <c r="G4" s="9" t="str">
        <f t="shared" ref="G4:G13" si="0">IF(E4="","",IF(F4="",E4,E4&amp;" "&amp;F4))</f>
        <v>大森FC</v>
      </c>
      <c r="H4" s="68" t="s">
        <v>30</v>
      </c>
    </row>
    <row r="5" spans="2:8" ht="24" x14ac:dyDescent="0.4">
      <c r="C5" s="48">
        <f ca="1">COUNTA(INDIRECT("listTeamBlock"&amp;B4&amp;"a"))</f>
        <v>9</v>
      </c>
      <c r="D5" s="41">
        <v>2</v>
      </c>
      <c r="E5" s="66" t="s">
        <v>29</v>
      </c>
      <c r="F5" s="67"/>
      <c r="G5" s="9" t="str">
        <f t="shared" si="0"/>
        <v>ヴィクトワールS.C</v>
      </c>
      <c r="H5" s="68" t="s">
        <v>277</v>
      </c>
    </row>
    <row r="6" spans="2:8" ht="24" x14ac:dyDescent="0.4">
      <c r="C6" s="62" t="s">
        <v>63</v>
      </c>
      <c r="D6" s="41">
        <v>3</v>
      </c>
      <c r="E6" s="66" t="s">
        <v>109</v>
      </c>
      <c r="F6" s="67"/>
      <c r="G6" s="9" t="str">
        <f t="shared" si="0"/>
        <v>入二FC</v>
      </c>
      <c r="H6" s="68" t="s">
        <v>234</v>
      </c>
    </row>
    <row r="7" spans="2:8" ht="24" x14ac:dyDescent="0.4">
      <c r="C7" s="62" t="s">
        <v>64</v>
      </c>
      <c r="D7" s="41">
        <v>4</v>
      </c>
      <c r="E7" s="66" t="s">
        <v>8</v>
      </c>
      <c r="F7" s="67"/>
      <c r="G7" s="9" t="str">
        <f t="shared" si="0"/>
        <v>ミッキーSC</v>
      </c>
      <c r="H7" s="68" t="s">
        <v>232</v>
      </c>
    </row>
    <row r="8" spans="2:8" ht="24" x14ac:dyDescent="0.4">
      <c r="D8" s="41">
        <v>5</v>
      </c>
      <c r="E8" s="66" t="s">
        <v>18</v>
      </c>
      <c r="F8" s="67"/>
      <c r="G8" s="9" t="str">
        <f t="shared" si="0"/>
        <v>ドリームスSC</v>
      </c>
      <c r="H8" s="68" t="s">
        <v>230</v>
      </c>
    </row>
    <row r="9" spans="2:8" ht="24" x14ac:dyDescent="0.4">
      <c r="D9" s="41">
        <v>6</v>
      </c>
      <c r="E9" s="66" t="s">
        <v>9</v>
      </c>
      <c r="F9" s="67" t="s">
        <v>222</v>
      </c>
      <c r="G9" s="9" t="str">
        <f t="shared" si="0"/>
        <v>下丸子SSC A</v>
      </c>
      <c r="H9" s="68" t="s">
        <v>303</v>
      </c>
    </row>
    <row r="10" spans="2:8" ht="24" x14ac:dyDescent="0.4">
      <c r="D10" s="41">
        <v>7</v>
      </c>
      <c r="E10" s="66" t="s">
        <v>15</v>
      </c>
      <c r="F10" s="67"/>
      <c r="G10" s="9" t="str">
        <f t="shared" si="0"/>
        <v>開桜FC</v>
      </c>
      <c r="H10" s="68" t="s">
        <v>236</v>
      </c>
    </row>
    <row r="11" spans="2:8" ht="24" x14ac:dyDescent="0.4">
      <c r="D11" s="41">
        <v>8</v>
      </c>
      <c r="E11" s="66" t="s">
        <v>106</v>
      </c>
      <c r="F11" s="67"/>
      <c r="G11" s="9" t="str">
        <f t="shared" si="0"/>
        <v>大三SC</v>
      </c>
      <c r="H11" s="68" t="s">
        <v>238</v>
      </c>
    </row>
    <row r="12" spans="2:8" ht="24" x14ac:dyDescent="0.4">
      <c r="D12" s="41">
        <v>9</v>
      </c>
      <c r="E12" s="66" t="s">
        <v>243</v>
      </c>
      <c r="F12" s="67"/>
      <c r="G12" s="9" t="str">
        <f t="shared" si="0"/>
        <v>糀谷FC</v>
      </c>
      <c r="H12" s="68" t="s">
        <v>273</v>
      </c>
    </row>
    <row r="13" spans="2:8" ht="24" x14ac:dyDescent="0.4">
      <c r="C13" s="45"/>
      <c r="D13" s="41">
        <v>10</v>
      </c>
      <c r="E13" s="66"/>
      <c r="F13" s="67"/>
      <c r="G13" s="9" t="str">
        <f t="shared" si="0"/>
        <v/>
      </c>
      <c r="H13" s="68" t="s">
        <v>227</v>
      </c>
    </row>
    <row r="14" spans="2:8" ht="24" customHeight="1" x14ac:dyDescent="0.4">
      <c r="C14" s="46"/>
      <c r="E14" s="62" t="s">
        <v>141</v>
      </c>
      <c r="F14" s="62"/>
      <c r="G14" s="62" t="s">
        <v>142</v>
      </c>
      <c r="H14" s="62" t="s">
        <v>200</v>
      </c>
    </row>
    <row r="15" spans="2:8" ht="24" x14ac:dyDescent="0.4">
      <c r="B15" s="41" t="s">
        <v>0</v>
      </c>
      <c r="C15" s="41" t="s">
        <v>2</v>
      </c>
      <c r="D15" s="41" t="s">
        <v>0</v>
      </c>
      <c r="E15" s="41" t="s">
        <v>1</v>
      </c>
      <c r="F15" s="41" t="s">
        <v>99</v>
      </c>
      <c r="G15" s="41" t="s">
        <v>100</v>
      </c>
      <c r="H15" s="41" t="s">
        <v>199</v>
      </c>
    </row>
    <row r="16" spans="2:8" ht="24" x14ac:dyDescent="0.4">
      <c r="B16" s="47">
        <v>2</v>
      </c>
      <c r="C16" s="9" t="str">
        <f>INDEX(listBlocks1,B16)</f>
        <v>２部Ａブロック</v>
      </c>
      <c r="D16" s="41">
        <v>1</v>
      </c>
      <c r="E16" s="66" t="s">
        <v>254</v>
      </c>
      <c r="F16" s="67" t="s">
        <v>300</v>
      </c>
      <c r="G16" s="9" t="str">
        <f t="shared" ref="G16:G25" si="1">IF(E16="","",IF(F16="",E16,E16&amp;" "&amp;F16))</f>
        <v>フェニックスFC A</v>
      </c>
      <c r="H16" s="68" t="s">
        <v>304</v>
      </c>
    </row>
    <row r="17" spans="2:8" ht="24" x14ac:dyDescent="0.4">
      <c r="C17" s="48">
        <f ca="1">COUNTA(INDIRECT("listTeamBlock"&amp;B16&amp;"a"))</f>
        <v>8</v>
      </c>
      <c r="D17" s="41">
        <v>2</v>
      </c>
      <c r="E17" s="66" t="s">
        <v>33</v>
      </c>
      <c r="F17" s="67" t="s">
        <v>222</v>
      </c>
      <c r="G17" s="9" t="str">
        <f t="shared" si="1"/>
        <v>東一FC A</v>
      </c>
      <c r="H17" s="68" t="s">
        <v>305</v>
      </c>
    </row>
    <row r="18" spans="2:8" ht="24" x14ac:dyDescent="0.4">
      <c r="C18" s="62" t="s">
        <v>125</v>
      </c>
      <c r="D18" s="41">
        <v>3</v>
      </c>
      <c r="E18" s="66" t="s">
        <v>9</v>
      </c>
      <c r="F18" s="67" t="s">
        <v>223</v>
      </c>
      <c r="G18" s="9" t="str">
        <f t="shared" si="1"/>
        <v>下丸子SSC B</v>
      </c>
      <c r="H18" s="68" t="s">
        <v>306</v>
      </c>
    </row>
    <row r="19" spans="2:8" ht="24" x14ac:dyDescent="0.4">
      <c r="C19" s="62" t="s">
        <v>126</v>
      </c>
      <c r="D19" s="41">
        <v>4</v>
      </c>
      <c r="E19" s="66" t="s">
        <v>192</v>
      </c>
      <c r="F19" s="67"/>
      <c r="G19" s="9" t="str">
        <f t="shared" si="1"/>
        <v>池２FC</v>
      </c>
      <c r="H19" s="68" t="s">
        <v>274</v>
      </c>
    </row>
    <row r="20" spans="2:8" ht="24" x14ac:dyDescent="0.4">
      <c r="D20" s="41">
        <v>5</v>
      </c>
      <c r="E20" s="66" t="s">
        <v>13</v>
      </c>
      <c r="F20" s="67"/>
      <c r="G20" s="9" t="str">
        <f t="shared" si="1"/>
        <v>馬込FC</v>
      </c>
      <c r="H20" s="68" t="s">
        <v>275</v>
      </c>
    </row>
    <row r="21" spans="2:8" ht="24" x14ac:dyDescent="0.4">
      <c r="D21" s="41">
        <v>6</v>
      </c>
      <c r="E21" s="66" t="s">
        <v>28</v>
      </c>
      <c r="F21" s="67"/>
      <c r="G21" s="9" t="str">
        <f t="shared" si="1"/>
        <v>ハイロウズ東京</v>
      </c>
      <c r="H21" s="68" t="s">
        <v>276</v>
      </c>
    </row>
    <row r="22" spans="2:8" ht="24" x14ac:dyDescent="0.4">
      <c r="D22" s="41">
        <v>7</v>
      </c>
      <c r="E22" s="66" t="s">
        <v>22</v>
      </c>
      <c r="F22" s="67"/>
      <c r="G22" s="9" t="str">
        <f t="shared" si="1"/>
        <v>中萩YF</v>
      </c>
      <c r="H22" s="68" t="s">
        <v>278</v>
      </c>
    </row>
    <row r="23" spans="2:8" ht="24" x14ac:dyDescent="0.4">
      <c r="D23" s="41">
        <v>8</v>
      </c>
      <c r="E23" s="66" t="s">
        <v>27</v>
      </c>
      <c r="F23" s="67"/>
      <c r="G23" s="9" t="str">
        <f t="shared" si="1"/>
        <v>ウイングス</v>
      </c>
      <c r="H23" s="68" t="s">
        <v>27</v>
      </c>
    </row>
    <row r="24" spans="2:8" ht="24" x14ac:dyDescent="0.4">
      <c r="D24" s="41">
        <v>9</v>
      </c>
      <c r="E24" s="66"/>
      <c r="F24" s="67"/>
      <c r="G24" s="9" t="str">
        <f t="shared" si="1"/>
        <v/>
      </c>
      <c r="H24" s="68" t="s">
        <v>227</v>
      </c>
    </row>
    <row r="25" spans="2:8" ht="24" x14ac:dyDescent="0.4">
      <c r="D25" s="41">
        <v>10</v>
      </c>
      <c r="E25" s="66"/>
      <c r="F25" s="67"/>
      <c r="G25" s="9" t="str">
        <f t="shared" si="1"/>
        <v/>
      </c>
      <c r="H25" s="68"/>
    </row>
    <row r="26" spans="2:8" ht="24" customHeight="1" x14ac:dyDescent="0.4">
      <c r="E26" s="62" t="s">
        <v>158</v>
      </c>
      <c r="F26" s="62"/>
      <c r="G26" s="62" t="s">
        <v>157</v>
      </c>
      <c r="H26" s="62" t="s">
        <v>201</v>
      </c>
    </row>
    <row r="27" spans="2:8" ht="24" x14ac:dyDescent="0.4">
      <c r="B27" s="41" t="s">
        <v>0</v>
      </c>
      <c r="C27" s="41" t="s">
        <v>2</v>
      </c>
      <c r="D27" s="41" t="s">
        <v>0</v>
      </c>
      <c r="E27" s="41" t="s">
        <v>1</v>
      </c>
      <c r="F27" s="41" t="s">
        <v>99</v>
      </c>
      <c r="G27" s="41" t="s">
        <v>100</v>
      </c>
      <c r="H27" s="41" t="s">
        <v>199</v>
      </c>
    </row>
    <row r="28" spans="2:8" ht="24" x14ac:dyDescent="0.4">
      <c r="B28" s="47">
        <v>3</v>
      </c>
      <c r="C28" s="9" t="str">
        <f>INDEX(listBlocks1,B28)</f>
        <v>２部Ｂブロック</v>
      </c>
      <c r="D28" s="41">
        <v>1</v>
      </c>
      <c r="E28" s="66" t="s">
        <v>23</v>
      </c>
      <c r="F28" s="67"/>
      <c r="G28" s="9" t="str">
        <f t="shared" ref="G28:G37" si="2">IF(E28="","",IF(F28="",E28,E28&amp;" "&amp;F28))</f>
        <v>入一SC</v>
      </c>
      <c r="H28" s="68" t="s">
        <v>279</v>
      </c>
    </row>
    <row r="29" spans="2:8" ht="24" x14ac:dyDescent="0.4">
      <c r="C29" s="48">
        <f ca="1">COUNTA(INDIRECT("listTeamBlock"&amp;B28&amp;"a"))</f>
        <v>8</v>
      </c>
      <c r="D29" s="41">
        <v>2</v>
      </c>
      <c r="E29" s="66" t="s">
        <v>19</v>
      </c>
      <c r="F29" s="67"/>
      <c r="G29" s="9" t="str">
        <f t="shared" si="2"/>
        <v>馬三SC</v>
      </c>
      <c r="H29" s="68" t="s">
        <v>280</v>
      </c>
    </row>
    <row r="30" spans="2:8" ht="24" x14ac:dyDescent="0.4">
      <c r="C30" s="62" t="s">
        <v>128</v>
      </c>
      <c r="D30" s="41">
        <v>3</v>
      </c>
      <c r="E30" s="66" t="s">
        <v>16</v>
      </c>
      <c r="F30" s="67"/>
      <c r="G30" s="9" t="str">
        <f t="shared" si="2"/>
        <v>徳持FC</v>
      </c>
      <c r="H30" s="68" t="s">
        <v>281</v>
      </c>
    </row>
    <row r="31" spans="2:8" ht="24" x14ac:dyDescent="0.4">
      <c r="C31" s="62" t="s">
        <v>129</v>
      </c>
      <c r="D31" s="41">
        <v>4</v>
      </c>
      <c r="E31" s="66" t="s">
        <v>10</v>
      </c>
      <c r="F31" s="67"/>
      <c r="G31" s="9" t="str">
        <f t="shared" si="2"/>
        <v>大田クラブ</v>
      </c>
      <c r="H31" s="68" t="s">
        <v>282</v>
      </c>
    </row>
    <row r="32" spans="2:8" ht="24" x14ac:dyDescent="0.4">
      <c r="D32" s="41">
        <v>5</v>
      </c>
      <c r="E32" s="66" t="s">
        <v>221</v>
      </c>
      <c r="F32" s="67" t="s">
        <v>224</v>
      </c>
      <c r="G32" s="9" t="str">
        <f t="shared" si="2"/>
        <v>松仙FC 1st</v>
      </c>
      <c r="H32" s="68" t="s">
        <v>307</v>
      </c>
    </row>
    <row r="33" spans="2:8" ht="24" x14ac:dyDescent="0.4">
      <c r="D33" s="41">
        <v>6</v>
      </c>
      <c r="E33" s="66" t="s">
        <v>14</v>
      </c>
      <c r="F33" s="67"/>
      <c r="G33" s="9" t="str">
        <f t="shared" si="2"/>
        <v>池雪FC</v>
      </c>
      <c r="H33" s="68" t="s">
        <v>283</v>
      </c>
    </row>
    <row r="34" spans="2:8" ht="24" x14ac:dyDescent="0.4">
      <c r="D34" s="41">
        <v>7</v>
      </c>
      <c r="E34" s="66" t="s">
        <v>33</v>
      </c>
      <c r="F34" s="67" t="s">
        <v>223</v>
      </c>
      <c r="G34" s="9" t="str">
        <f t="shared" si="2"/>
        <v>東一FC B</v>
      </c>
      <c r="H34" s="68" t="s">
        <v>308</v>
      </c>
    </row>
    <row r="35" spans="2:8" ht="24" x14ac:dyDescent="0.4">
      <c r="D35" s="41">
        <v>8</v>
      </c>
      <c r="E35" s="66" t="s">
        <v>190</v>
      </c>
      <c r="F35" s="67"/>
      <c r="G35" s="9" t="str">
        <f t="shared" si="2"/>
        <v>萩羽SC</v>
      </c>
      <c r="H35" s="68" t="s">
        <v>284</v>
      </c>
    </row>
    <row r="36" spans="2:8" ht="24" x14ac:dyDescent="0.4">
      <c r="D36" s="41">
        <v>9</v>
      </c>
      <c r="E36" s="66"/>
      <c r="F36" s="67"/>
      <c r="G36" s="9" t="str">
        <f t="shared" si="2"/>
        <v/>
      </c>
      <c r="H36" s="68"/>
    </row>
    <row r="37" spans="2:8" ht="24" x14ac:dyDescent="0.4">
      <c r="D37" s="41">
        <v>10</v>
      </c>
      <c r="E37" s="66"/>
      <c r="F37" s="67"/>
      <c r="G37" s="9" t="str">
        <f t="shared" si="2"/>
        <v/>
      </c>
      <c r="H37" s="68"/>
    </row>
    <row r="38" spans="2:8" ht="24" customHeight="1" x14ac:dyDescent="0.4">
      <c r="E38" s="62" t="s">
        <v>155</v>
      </c>
      <c r="F38" s="62"/>
      <c r="G38" s="62" t="s">
        <v>156</v>
      </c>
      <c r="H38" s="62" t="s">
        <v>202</v>
      </c>
    </row>
    <row r="39" spans="2:8" ht="24" x14ac:dyDescent="0.4">
      <c r="B39" s="41" t="s">
        <v>0</v>
      </c>
      <c r="C39" s="41" t="s">
        <v>2</v>
      </c>
      <c r="D39" s="41" t="s">
        <v>0</v>
      </c>
      <c r="E39" s="41" t="s">
        <v>1</v>
      </c>
      <c r="F39" s="41" t="s">
        <v>99</v>
      </c>
      <c r="G39" s="41" t="s">
        <v>100</v>
      </c>
      <c r="H39" s="41" t="s">
        <v>199</v>
      </c>
    </row>
    <row r="40" spans="2:8" ht="24" x14ac:dyDescent="0.4">
      <c r="B40" s="47">
        <v>4</v>
      </c>
      <c r="C40" s="9" t="str">
        <f>INDEX(listBlocks1,B40)</f>
        <v>３部あブロック</v>
      </c>
      <c r="D40" s="41">
        <v>1</v>
      </c>
      <c r="E40" s="66" t="s">
        <v>21</v>
      </c>
      <c r="F40" s="67" t="s">
        <v>223</v>
      </c>
      <c r="G40" s="9" t="str">
        <f t="shared" ref="G40:G49" si="3">IF(E40="","",IF(F40="",E40,E40&amp;" "&amp;F40))</f>
        <v>池上FC B</v>
      </c>
      <c r="H40" s="68" t="s">
        <v>309</v>
      </c>
    </row>
    <row r="41" spans="2:8" ht="24" x14ac:dyDescent="0.4">
      <c r="C41" s="48">
        <f ca="1">COUNTA(INDIRECT("listTeamBlock"&amp;B40&amp;"a"))</f>
        <v>8</v>
      </c>
      <c r="D41" s="41">
        <v>2</v>
      </c>
      <c r="E41" s="66" t="s">
        <v>191</v>
      </c>
      <c r="F41" s="67"/>
      <c r="G41" s="9" t="str">
        <f t="shared" si="3"/>
        <v>仲六キッズ</v>
      </c>
      <c r="H41" s="68" t="s">
        <v>285</v>
      </c>
    </row>
    <row r="42" spans="2:8" ht="24" x14ac:dyDescent="0.4">
      <c r="C42" s="62" t="s">
        <v>130</v>
      </c>
      <c r="D42" s="41">
        <v>3</v>
      </c>
      <c r="E42" s="66" t="s">
        <v>27</v>
      </c>
      <c r="F42" s="67" t="s">
        <v>223</v>
      </c>
      <c r="G42" s="9" t="str">
        <f t="shared" si="3"/>
        <v>ウイングス B</v>
      </c>
      <c r="H42" s="68" t="s">
        <v>310</v>
      </c>
    </row>
    <row r="43" spans="2:8" ht="24" x14ac:dyDescent="0.4">
      <c r="C43" s="62" t="s">
        <v>131</v>
      </c>
      <c r="D43" s="41">
        <v>4</v>
      </c>
      <c r="E43" s="66" t="s">
        <v>24</v>
      </c>
      <c r="F43" s="67"/>
      <c r="G43" s="9" t="str">
        <f t="shared" si="3"/>
        <v>山王キッカーズ</v>
      </c>
      <c r="H43" s="68" t="s">
        <v>286</v>
      </c>
    </row>
    <row r="44" spans="2:8" ht="24" x14ac:dyDescent="0.4">
      <c r="D44" s="41">
        <v>5</v>
      </c>
      <c r="E44" s="66" t="s">
        <v>107</v>
      </c>
      <c r="F44" s="67"/>
      <c r="G44" s="9" t="str">
        <f t="shared" si="3"/>
        <v>久が原SC</v>
      </c>
      <c r="H44" s="68" t="s">
        <v>287</v>
      </c>
    </row>
    <row r="45" spans="2:8" ht="24" x14ac:dyDescent="0.4">
      <c r="D45" s="41">
        <v>6</v>
      </c>
      <c r="E45" s="66" t="s">
        <v>103</v>
      </c>
      <c r="F45" s="67"/>
      <c r="G45" s="9" t="str">
        <f t="shared" si="3"/>
        <v>大森キッカーズSC</v>
      </c>
      <c r="H45" s="68" t="s">
        <v>288</v>
      </c>
    </row>
    <row r="46" spans="2:8" ht="24" x14ac:dyDescent="0.4">
      <c r="D46" s="41">
        <v>7</v>
      </c>
      <c r="E46" s="66" t="s">
        <v>33</v>
      </c>
      <c r="F46" s="67" t="s">
        <v>299</v>
      </c>
      <c r="G46" s="9" t="str">
        <f t="shared" si="3"/>
        <v>東一FC C</v>
      </c>
      <c r="H46" s="68" t="s">
        <v>315</v>
      </c>
    </row>
    <row r="47" spans="2:8" ht="24" x14ac:dyDescent="0.4">
      <c r="D47" s="41">
        <v>8</v>
      </c>
      <c r="E47" s="66" t="s">
        <v>104</v>
      </c>
      <c r="F47" s="67"/>
      <c r="G47" s="9" t="str">
        <f t="shared" si="3"/>
        <v>田園調布FC</v>
      </c>
      <c r="H47" s="68" t="s">
        <v>289</v>
      </c>
    </row>
    <row r="48" spans="2:8" ht="24" x14ac:dyDescent="0.4">
      <c r="D48" s="41">
        <v>9</v>
      </c>
      <c r="E48" s="66"/>
      <c r="F48" s="67"/>
      <c r="G48" s="9" t="str">
        <f t="shared" si="3"/>
        <v/>
      </c>
      <c r="H48" s="68"/>
    </row>
    <row r="49" spans="2:8" ht="24" x14ac:dyDescent="0.4">
      <c r="D49" s="41">
        <v>10</v>
      </c>
      <c r="E49" s="66"/>
      <c r="F49" s="67"/>
      <c r="G49" s="9" t="str">
        <f t="shared" si="3"/>
        <v/>
      </c>
      <c r="H49" s="68"/>
    </row>
    <row r="50" spans="2:8" ht="24" customHeight="1" x14ac:dyDescent="0.4">
      <c r="E50" s="62" t="s">
        <v>154</v>
      </c>
      <c r="F50" s="62"/>
      <c r="G50" s="62" t="s">
        <v>153</v>
      </c>
      <c r="H50" s="62" t="s">
        <v>203</v>
      </c>
    </row>
    <row r="51" spans="2:8" ht="24" x14ac:dyDescent="0.4">
      <c r="B51" s="41" t="s">
        <v>0</v>
      </c>
      <c r="C51" s="41" t="s">
        <v>2</v>
      </c>
      <c r="D51" s="41" t="s">
        <v>0</v>
      </c>
      <c r="E51" s="41" t="s">
        <v>1</v>
      </c>
      <c r="F51" s="41" t="s">
        <v>99</v>
      </c>
      <c r="G51" s="41" t="s">
        <v>100</v>
      </c>
      <c r="H51" s="41" t="s">
        <v>199</v>
      </c>
    </row>
    <row r="52" spans="2:8" ht="24" x14ac:dyDescent="0.4">
      <c r="B52" s="47">
        <v>5</v>
      </c>
      <c r="C52" s="9" t="str">
        <f>INDEX(listBlocks1,B52)</f>
        <v>３部いブロック</v>
      </c>
      <c r="D52" s="41">
        <v>1</v>
      </c>
      <c r="E52" s="66" t="s">
        <v>193</v>
      </c>
      <c r="F52" s="67"/>
      <c r="G52" s="9" t="str">
        <f t="shared" ref="G52:G61" si="4">IF(E52="","",IF(F52="",E52,E52&amp;" "&amp;F52))</f>
        <v>清水窪SC</v>
      </c>
      <c r="H52" s="68" t="s">
        <v>290</v>
      </c>
    </row>
    <row r="53" spans="2:8" ht="24" x14ac:dyDescent="0.4">
      <c r="C53" s="48">
        <f ca="1">COUNTA(INDIRECT("listTeamBlock"&amp;B52&amp;"a"))</f>
        <v>8</v>
      </c>
      <c r="D53" s="41">
        <v>2</v>
      </c>
      <c r="E53" s="66" t="s">
        <v>13</v>
      </c>
      <c r="F53" s="67" t="s">
        <v>223</v>
      </c>
      <c r="G53" s="9" t="str">
        <f t="shared" si="4"/>
        <v>馬込FC B</v>
      </c>
      <c r="H53" s="68" t="s">
        <v>311</v>
      </c>
    </row>
    <row r="54" spans="2:8" ht="24" x14ac:dyDescent="0.4">
      <c r="C54" s="62" t="s">
        <v>139</v>
      </c>
      <c r="D54" s="41">
        <v>3</v>
      </c>
      <c r="E54" s="66" t="s">
        <v>11</v>
      </c>
      <c r="F54" s="67"/>
      <c r="G54" s="9" t="str">
        <f t="shared" si="4"/>
        <v>東京チャンプ</v>
      </c>
      <c r="H54" s="68" t="s">
        <v>291</v>
      </c>
    </row>
    <row r="55" spans="2:8" ht="24" x14ac:dyDescent="0.4">
      <c r="C55" s="62" t="s">
        <v>140</v>
      </c>
      <c r="D55" s="41">
        <v>4</v>
      </c>
      <c r="E55" s="66" t="s">
        <v>20</v>
      </c>
      <c r="F55" s="67"/>
      <c r="G55" s="9" t="str">
        <f t="shared" si="4"/>
        <v>ボンバーズ</v>
      </c>
      <c r="H55" s="68" t="s">
        <v>20</v>
      </c>
    </row>
    <row r="56" spans="2:8" ht="24" x14ac:dyDescent="0.4">
      <c r="D56" s="41">
        <v>5</v>
      </c>
      <c r="E56" s="66" t="s">
        <v>105</v>
      </c>
      <c r="F56" s="67" t="s">
        <v>316</v>
      </c>
      <c r="G56" s="9" t="str">
        <f t="shared" si="4"/>
        <v>松仙FC 2st</v>
      </c>
      <c r="H56" s="68" t="s">
        <v>317</v>
      </c>
    </row>
    <row r="57" spans="2:8" ht="24" x14ac:dyDescent="0.4">
      <c r="D57" s="41">
        <v>6</v>
      </c>
      <c r="E57" s="66" t="s">
        <v>111</v>
      </c>
      <c r="F57" s="67"/>
      <c r="G57" s="9" t="str">
        <f t="shared" si="4"/>
        <v>FCウィンズ</v>
      </c>
      <c r="H57" s="68" t="s">
        <v>292</v>
      </c>
    </row>
    <row r="58" spans="2:8" ht="24" x14ac:dyDescent="0.4">
      <c r="D58" s="41">
        <v>7</v>
      </c>
      <c r="E58" s="66" t="s">
        <v>26</v>
      </c>
      <c r="F58" s="67" t="s">
        <v>223</v>
      </c>
      <c r="G58" s="9" t="str">
        <f t="shared" si="4"/>
        <v>調布大塚SC B</v>
      </c>
      <c r="H58" s="68" t="s">
        <v>312</v>
      </c>
    </row>
    <row r="59" spans="2:8" ht="24" x14ac:dyDescent="0.4">
      <c r="D59" s="41">
        <v>8</v>
      </c>
      <c r="E59" s="66" t="s">
        <v>21</v>
      </c>
      <c r="F59" s="67" t="s">
        <v>222</v>
      </c>
      <c r="G59" s="9" t="str">
        <f t="shared" si="4"/>
        <v>池上FC A</v>
      </c>
      <c r="H59" s="68" t="s">
        <v>313</v>
      </c>
    </row>
    <row r="60" spans="2:8" ht="24" x14ac:dyDescent="0.4">
      <c r="D60" s="41">
        <v>9</v>
      </c>
      <c r="E60" s="66"/>
      <c r="F60" s="67"/>
      <c r="G60" s="9" t="str">
        <f t="shared" si="4"/>
        <v/>
      </c>
      <c r="H60" s="68" t="s">
        <v>227</v>
      </c>
    </row>
    <row r="61" spans="2:8" ht="24" x14ac:dyDescent="0.4">
      <c r="D61" s="41">
        <v>10</v>
      </c>
      <c r="E61" s="66"/>
      <c r="F61" s="67"/>
      <c r="G61" s="9" t="str">
        <f t="shared" si="4"/>
        <v/>
      </c>
      <c r="H61" s="68"/>
    </row>
    <row r="62" spans="2:8" ht="24" customHeight="1" x14ac:dyDescent="0.4">
      <c r="E62" s="62" t="s">
        <v>151</v>
      </c>
      <c r="F62" s="62"/>
      <c r="G62" s="62" t="s">
        <v>152</v>
      </c>
      <c r="H62" s="62" t="s">
        <v>204</v>
      </c>
    </row>
    <row r="63" spans="2:8" ht="24" x14ac:dyDescent="0.4">
      <c r="B63" s="41" t="s">
        <v>0</v>
      </c>
      <c r="C63" s="41" t="s">
        <v>2</v>
      </c>
      <c r="D63" s="41" t="s">
        <v>0</v>
      </c>
      <c r="E63" s="41" t="s">
        <v>1</v>
      </c>
      <c r="F63" s="41" t="s">
        <v>99</v>
      </c>
      <c r="G63" s="41" t="s">
        <v>100</v>
      </c>
      <c r="H63" s="41" t="s">
        <v>199</v>
      </c>
    </row>
    <row r="64" spans="2:8" ht="24" x14ac:dyDescent="0.4">
      <c r="B64" s="47">
        <v>6</v>
      </c>
      <c r="C64" s="9" t="str">
        <f>INDEX(listBlocks1,B64)</f>
        <v>３部うブロック</v>
      </c>
      <c r="D64" s="41">
        <v>1</v>
      </c>
      <c r="E64" s="66" t="s">
        <v>26</v>
      </c>
      <c r="F64" s="67" t="s">
        <v>222</v>
      </c>
      <c r="G64" s="9" t="str">
        <f t="shared" ref="G64:G73" si="5">IF(E64="","",IF(F64="",E64,E64&amp;" "&amp;F64))</f>
        <v>調布大塚SC A</v>
      </c>
      <c r="H64" s="68" t="s">
        <v>314</v>
      </c>
    </row>
    <row r="65" spans="2:8" ht="24" x14ac:dyDescent="0.4">
      <c r="C65" s="48">
        <f ca="1">COUNTA(INDIRECT("listTeamBlock"&amp;B64&amp;"a"))</f>
        <v>8</v>
      </c>
      <c r="D65" s="41">
        <v>2</v>
      </c>
      <c r="E65" s="66" t="s">
        <v>198</v>
      </c>
      <c r="F65" s="67"/>
      <c r="G65" s="9" t="str">
        <f t="shared" si="5"/>
        <v>bears TOKYO FC</v>
      </c>
      <c r="H65" s="68" t="s">
        <v>293</v>
      </c>
    </row>
    <row r="66" spans="2:8" ht="24" x14ac:dyDescent="0.4">
      <c r="C66" s="62" t="s">
        <v>137</v>
      </c>
      <c r="D66" s="41">
        <v>3</v>
      </c>
      <c r="E66" s="66" t="s">
        <v>25</v>
      </c>
      <c r="F66" s="67"/>
      <c r="G66" s="9" t="str">
        <f t="shared" si="5"/>
        <v>相生</v>
      </c>
      <c r="H66" s="68" t="s">
        <v>25</v>
      </c>
    </row>
    <row r="67" spans="2:8" ht="24" x14ac:dyDescent="0.4">
      <c r="C67" s="62" t="s">
        <v>138</v>
      </c>
      <c r="D67" s="41">
        <v>4</v>
      </c>
      <c r="E67" s="66" t="s">
        <v>10</v>
      </c>
      <c r="F67" s="67" t="s">
        <v>225</v>
      </c>
      <c r="G67" s="9" t="str">
        <f t="shared" si="5"/>
        <v>大田クラブ セカンド</v>
      </c>
      <c r="H67" s="68" t="s">
        <v>294</v>
      </c>
    </row>
    <row r="68" spans="2:8" ht="24" x14ac:dyDescent="0.4">
      <c r="D68" s="41">
        <v>5</v>
      </c>
      <c r="E68" s="66" t="s">
        <v>254</v>
      </c>
      <c r="F68" s="67" t="s">
        <v>301</v>
      </c>
      <c r="G68" s="9" t="str">
        <f t="shared" si="5"/>
        <v>フェニックスFC B</v>
      </c>
      <c r="H68" s="68" t="s">
        <v>302</v>
      </c>
    </row>
    <row r="69" spans="2:8" ht="24" x14ac:dyDescent="0.4">
      <c r="D69" s="41">
        <v>6</v>
      </c>
      <c r="E69" s="66" t="s">
        <v>12</v>
      </c>
      <c r="F69" s="67"/>
      <c r="G69" s="9" t="str">
        <f t="shared" si="5"/>
        <v>小池FC</v>
      </c>
      <c r="H69" s="68" t="s">
        <v>295</v>
      </c>
    </row>
    <row r="70" spans="2:8" ht="24" x14ac:dyDescent="0.4">
      <c r="D70" s="41">
        <v>7</v>
      </c>
      <c r="E70" s="66" t="s">
        <v>104</v>
      </c>
      <c r="F70" s="67" t="s">
        <v>226</v>
      </c>
      <c r="G70" s="9" t="str">
        <f t="shared" si="5"/>
        <v>田園調布FC サテライト</v>
      </c>
      <c r="H70" s="68" t="s">
        <v>296</v>
      </c>
    </row>
    <row r="71" spans="2:8" ht="24" x14ac:dyDescent="0.4">
      <c r="D71" s="41">
        <v>8</v>
      </c>
      <c r="E71" s="66" t="s">
        <v>32</v>
      </c>
      <c r="F71" s="67"/>
      <c r="G71" s="9" t="str">
        <f t="shared" si="5"/>
        <v>ジェニオFC</v>
      </c>
      <c r="H71" s="68" t="s">
        <v>297</v>
      </c>
    </row>
    <row r="72" spans="2:8" ht="24" x14ac:dyDescent="0.4">
      <c r="D72" s="41">
        <v>9</v>
      </c>
      <c r="E72" s="66"/>
      <c r="F72" s="67"/>
      <c r="G72" s="9" t="str">
        <f t="shared" si="5"/>
        <v/>
      </c>
      <c r="H72" s="68" t="s">
        <v>227</v>
      </c>
    </row>
    <row r="73" spans="2:8" ht="24" x14ac:dyDescent="0.4">
      <c r="D73" s="41">
        <v>10</v>
      </c>
      <c r="E73" s="66"/>
      <c r="F73" s="67"/>
      <c r="G73" s="9" t="str">
        <f t="shared" si="5"/>
        <v/>
      </c>
      <c r="H73" s="68"/>
    </row>
    <row r="74" spans="2:8" ht="24" customHeight="1" x14ac:dyDescent="0.4">
      <c r="E74" s="62" t="s">
        <v>150</v>
      </c>
      <c r="F74" s="62"/>
      <c r="G74" s="62" t="s">
        <v>149</v>
      </c>
      <c r="H74" s="62" t="s">
        <v>205</v>
      </c>
    </row>
    <row r="75" spans="2:8" ht="24" x14ac:dyDescent="0.4">
      <c r="B75" s="41" t="s">
        <v>0</v>
      </c>
      <c r="C75" s="41" t="s">
        <v>2</v>
      </c>
      <c r="D75" s="41" t="s">
        <v>0</v>
      </c>
      <c r="E75" s="41" t="s">
        <v>1</v>
      </c>
      <c r="F75" s="41" t="s">
        <v>99</v>
      </c>
      <c r="G75" s="41" t="s">
        <v>100</v>
      </c>
      <c r="H75" s="41" t="s">
        <v>199</v>
      </c>
    </row>
    <row r="76" spans="2:8" ht="24" x14ac:dyDescent="0.4">
      <c r="B76" s="47">
        <v>7</v>
      </c>
      <c r="C76" s="9">
        <f>INDEX(listBlocks1,B76)</f>
        <v>0</v>
      </c>
      <c r="D76" s="41">
        <v>1</v>
      </c>
      <c r="E76" s="66"/>
      <c r="F76" s="67"/>
      <c r="G76" s="9" t="str">
        <f t="shared" ref="G76:G85" si="6">IF(E76="","",IF(F76="",E76,E76&amp;" "&amp;F76))</f>
        <v/>
      </c>
      <c r="H76" s="68"/>
    </row>
    <row r="77" spans="2:8" ht="24" x14ac:dyDescent="0.4">
      <c r="C77" s="48">
        <f ca="1">COUNTA(INDIRECT("listTeamBlock"&amp;B76&amp;"a"))</f>
        <v>0</v>
      </c>
      <c r="D77" s="41">
        <v>2</v>
      </c>
      <c r="E77" s="66"/>
      <c r="F77" s="67"/>
      <c r="G77" s="9" t="str">
        <f t="shared" si="6"/>
        <v/>
      </c>
      <c r="H77" s="68"/>
    </row>
    <row r="78" spans="2:8" ht="24" x14ac:dyDescent="0.4">
      <c r="C78" s="62" t="s">
        <v>135</v>
      </c>
      <c r="D78" s="41">
        <v>3</v>
      </c>
      <c r="E78" s="66"/>
      <c r="F78" s="67"/>
      <c r="G78" s="9" t="str">
        <f t="shared" si="6"/>
        <v/>
      </c>
      <c r="H78" s="68"/>
    </row>
    <row r="79" spans="2:8" ht="24" x14ac:dyDescent="0.4">
      <c r="C79" s="62" t="s">
        <v>136</v>
      </c>
      <c r="D79" s="41">
        <v>4</v>
      </c>
      <c r="E79" s="66"/>
      <c r="F79" s="67"/>
      <c r="G79" s="9" t="str">
        <f t="shared" si="6"/>
        <v/>
      </c>
      <c r="H79" s="68"/>
    </row>
    <row r="80" spans="2:8" ht="24" x14ac:dyDescent="0.4">
      <c r="D80" s="41">
        <v>5</v>
      </c>
      <c r="E80" s="66"/>
      <c r="F80" s="67"/>
      <c r="G80" s="9" t="str">
        <f t="shared" si="6"/>
        <v/>
      </c>
      <c r="H80" s="68"/>
    </row>
    <row r="81" spans="2:8" ht="24" x14ac:dyDescent="0.4">
      <c r="D81" s="41">
        <v>6</v>
      </c>
      <c r="E81" s="66"/>
      <c r="F81" s="67"/>
      <c r="G81" s="9" t="str">
        <f t="shared" si="6"/>
        <v/>
      </c>
      <c r="H81" s="68"/>
    </row>
    <row r="82" spans="2:8" ht="24" x14ac:dyDescent="0.4">
      <c r="D82" s="41">
        <v>7</v>
      </c>
      <c r="E82" s="66"/>
      <c r="F82" s="67"/>
      <c r="G82" s="9" t="str">
        <f t="shared" si="6"/>
        <v/>
      </c>
      <c r="H82" s="68"/>
    </row>
    <row r="83" spans="2:8" ht="24" x14ac:dyDescent="0.4">
      <c r="D83" s="41">
        <v>8</v>
      </c>
      <c r="E83" s="66"/>
      <c r="F83" s="67"/>
      <c r="G83" s="9" t="str">
        <f t="shared" si="6"/>
        <v/>
      </c>
      <c r="H83" s="68"/>
    </row>
    <row r="84" spans="2:8" ht="24" x14ac:dyDescent="0.4">
      <c r="D84" s="41">
        <v>9</v>
      </c>
      <c r="E84" s="66"/>
      <c r="F84" s="67"/>
      <c r="G84" s="9" t="str">
        <f t="shared" si="6"/>
        <v/>
      </c>
      <c r="H84" s="68"/>
    </row>
    <row r="85" spans="2:8" ht="24" x14ac:dyDescent="0.4">
      <c r="D85" s="41">
        <v>10</v>
      </c>
      <c r="E85" s="66"/>
      <c r="F85" s="67"/>
      <c r="G85" s="9" t="str">
        <f t="shared" si="6"/>
        <v/>
      </c>
      <c r="H85" s="68"/>
    </row>
    <row r="86" spans="2:8" ht="24" customHeight="1" x14ac:dyDescent="0.4">
      <c r="E86" s="62" t="s">
        <v>147</v>
      </c>
      <c r="F86" s="62"/>
      <c r="G86" s="62" t="s">
        <v>148</v>
      </c>
      <c r="H86" s="62" t="s">
        <v>206</v>
      </c>
    </row>
    <row r="87" spans="2:8" ht="24" x14ac:dyDescent="0.4">
      <c r="B87" s="41" t="s">
        <v>0</v>
      </c>
      <c r="C87" s="41" t="s">
        <v>2</v>
      </c>
      <c r="D87" s="41" t="s">
        <v>0</v>
      </c>
      <c r="E87" s="41" t="s">
        <v>1</v>
      </c>
      <c r="F87" s="41" t="s">
        <v>99</v>
      </c>
      <c r="G87" s="41" t="s">
        <v>100</v>
      </c>
      <c r="H87" s="41" t="s">
        <v>199</v>
      </c>
    </row>
    <row r="88" spans="2:8" ht="24" x14ac:dyDescent="0.4">
      <c r="B88" s="47">
        <v>8</v>
      </c>
      <c r="C88" s="9">
        <f>INDEX(listBlocks1,B88)</f>
        <v>0</v>
      </c>
      <c r="D88" s="41">
        <v>1</v>
      </c>
      <c r="E88" s="66"/>
      <c r="F88" s="67"/>
      <c r="G88" s="9" t="str">
        <f t="shared" ref="G88:G97" si="7">IF(E88="","",IF(F88="",E88,E88&amp;" "&amp;F88))</f>
        <v/>
      </c>
      <c r="H88" s="68"/>
    </row>
    <row r="89" spans="2:8" ht="24" x14ac:dyDescent="0.4">
      <c r="C89" s="48">
        <f ca="1">COUNTA(INDIRECT("listTeamBlock"&amp;B88&amp;"a"))</f>
        <v>0</v>
      </c>
      <c r="D89" s="41">
        <v>2</v>
      </c>
      <c r="E89" s="66"/>
      <c r="F89" s="67"/>
      <c r="G89" s="9" t="str">
        <f t="shared" si="7"/>
        <v/>
      </c>
      <c r="H89" s="68"/>
    </row>
    <row r="90" spans="2:8" ht="24" x14ac:dyDescent="0.4">
      <c r="C90" s="62" t="s">
        <v>133</v>
      </c>
      <c r="D90" s="41">
        <v>3</v>
      </c>
      <c r="E90" s="66"/>
      <c r="F90" s="67"/>
      <c r="G90" s="9" t="str">
        <f t="shared" si="7"/>
        <v/>
      </c>
      <c r="H90" s="68"/>
    </row>
    <row r="91" spans="2:8" ht="24" x14ac:dyDescent="0.4">
      <c r="C91" s="62" t="s">
        <v>134</v>
      </c>
      <c r="D91" s="41">
        <v>4</v>
      </c>
      <c r="E91" s="66"/>
      <c r="F91" s="67"/>
      <c r="G91" s="9" t="str">
        <f t="shared" si="7"/>
        <v/>
      </c>
      <c r="H91" s="68"/>
    </row>
    <row r="92" spans="2:8" ht="24" x14ac:dyDescent="0.4">
      <c r="D92" s="41">
        <v>5</v>
      </c>
      <c r="E92" s="66"/>
      <c r="F92" s="67"/>
      <c r="G92" s="9" t="str">
        <f t="shared" si="7"/>
        <v/>
      </c>
      <c r="H92" s="68"/>
    </row>
    <row r="93" spans="2:8" ht="24" x14ac:dyDescent="0.4">
      <c r="D93" s="41">
        <v>6</v>
      </c>
      <c r="E93" s="66"/>
      <c r="F93" s="67"/>
      <c r="G93" s="9" t="str">
        <f t="shared" si="7"/>
        <v/>
      </c>
      <c r="H93" s="68"/>
    </row>
    <row r="94" spans="2:8" ht="24" x14ac:dyDescent="0.4">
      <c r="D94" s="41">
        <v>7</v>
      </c>
      <c r="E94" s="66"/>
      <c r="F94" s="67"/>
      <c r="G94" s="9" t="str">
        <f t="shared" si="7"/>
        <v/>
      </c>
      <c r="H94" s="68"/>
    </row>
    <row r="95" spans="2:8" ht="24" x14ac:dyDescent="0.4">
      <c r="D95" s="41">
        <v>8</v>
      </c>
      <c r="E95" s="66"/>
      <c r="F95" s="67"/>
      <c r="G95" s="9" t="str">
        <f t="shared" si="7"/>
        <v/>
      </c>
      <c r="H95" s="68"/>
    </row>
    <row r="96" spans="2:8" ht="24" x14ac:dyDescent="0.4">
      <c r="D96" s="41">
        <v>9</v>
      </c>
      <c r="E96" s="66"/>
      <c r="F96" s="67"/>
      <c r="G96" s="9" t="str">
        <f t="shared" si="7"/>
        <v/>
      </c>
      <c r="H96" s="68"/>
    </row>
    <row r="97" spans="2:8" ht="24" x14ac:dyDescent="0.4">
      <c r="D97" s="41">
        <v>10</v>
      </c>
      <c r="E97" s="66"/>
      <c r="F97" s="67"/>
      <c r="G97" s="9" t="str">
        <f t="shared" si="7"/>
        <v/>
      </c>
      <c r="H97" s="68"/>
    </row>
    <row r="98" spans="2:8" ht="24" customHeight="1" x14ac:dyDescent="0.4">
      <c r="E98" s="62" t="s">
        <v>146</v>
      </c>
      <c r="F98" s="62"/>
      <c r="G98" s="62" t="s">
        <v>145</v>
      </c>
      <c r="H98" s="62" t="s">
        <v>207</v>
      </c>
    </row>
    <row r="99" spans="2:8" ht="24" x14ac:dyDescent="0.4">
      <c r="B99" s="41" t="s">
        <v>0</v>
      </c>
      <c r="C99" s="41" t="s">
        <v>2</v>
      </c>
      <c r="D99" s="41" t="s">
        <v>0</v>
      </c>
      <c r="E99" s="41" t="s">
        <v>1</v>
      </c>
      <c r="F99" s="41" t="s">
        <v>99</v>
      </c>
      <c r="G99" s="41" t="s">
        <v>100</v>
      </c>
      <c r="H99" s="41" t="s">
        <v>199</v>
      </c>
    </row>
    <row r="100" spans="2:8" ht="24" x14ac:dyDescent="0.4">
      <c r="B100" s="47">
        <v>9</v>
      </c>
      <c r="C100" s="9">
        <f>INDEX(listBlocks1,B100)</f>
        <v>0</v>
      </c>
      <c r="D100" s="41">
        <v>1</v>
      </c>
      <c r="E100" s="66"/>
      <c r="F100" s="67"/>
      <c r="G100" s="9" t="str">
        <f t="shared" ref="G100:G109" si="8">IF(E100="","",IF(F100="",E100,E100&amp;" "&amp;F100))</f>
        <v/>
      </c>
      <c r="H100" s="68"/>
    </row>
    <row r="101" spans="2:8" ht="24" x14ac:dyDescent="0.4">
      <c r="C101" s="48">
        <f ca="1">COUNTA(INDIRECT("listTeamBlock"&amp;B100&amp;"a"))</f>
        <v>0</v>
      </c>
      <c r="D101" s="41">
        <v>2</v>
      </c>
      <c r="E101" s="66"/>
      <c r="F101" s="67"/>
      <c r="G101" s="9" t="str">
        <f t="shared" si="8"/>
        <v/>
      </c>
      <c r="H101" s="68"/>
    </row>
    <row r="102" spans="2:8" ht="24" x14ac:dyDescent="0.4">
      <c r="C102" s="62" t="s">
        <v>127</v>
      </c>
      <c r="D102" s="41">
        <v>3</v>
      </c>
      <c r="E102" s="66"/>
      <c r="F102" s="67"/>
      <c r="G102" s="9" t="str">
        <f t="shared" si="8"/>
        <v/>
      </c>
      <c r="H102" s="68"/>
    </row>
    <row r="103" spans="2:8" ht="24" x14ac:dyDescent="0.4">
      <c r="C103" s="62" t="s">
        <v>132</v>
      </c>
      <c r="D103" s="41">
        <v>4</v>
      </c>
      <c r="E103" s="66"/>
      <c r="F103" s="67"/>
      <c r="G103" s="9" t="str">
        <f t="shared" si="8"/>
        <v/>
      </c>
      <c r="H103" s="68"/>
    </row>
    <row r="104" spans="2:8" ht="24" x14ac:dyDescent="0.4">
      <c r="D104" s="41">
        <v>5</v>
      </c>
      <c r="E104" s="66"/>
      <c r="F104" s="67"/>
      <c r="G104" s="9" t="str">
        <f t="shared" si="8"/>
        <v/>
      </c>
      <c r="H104" s="68"/>
    </row>
    <row r="105" spans="2:8" ht="24" x14ac:dyDescent="0.4">
      <c r="D105" s="41">
        <v>6</v>
      </c>
      <c r="E105" s="66"/>
      <c r="F105" s="67"/>
      <c r="G105" s="9" t="str">
        <f t="shared" si="8"/>
        <v/>
      </c>
      <c r="H105" s="68"/>
    </row>
    <row r="106" spans="2:8" ht="24" x14ac:dyDescent="0.4">
      <c r="D106" s="41">
        <v>7</v>
      </c>
      <c r="E106" s="66"/>
      <c r="F106" s="67"/>
      <c r="G106" s="9" t="str">
        <f t="shared" si="8"/>
        <v/>
      </c>
      <c r="H106" s="68"/>
    </row>
    <row r="107" spans="2:8" ht="24" x14ac:dyDescent="0.4">
      <c r="D107" s="41">
        <v>8</v>
      </c>
      <c r="E107" s="66"/>
      <c r="F107" s="67"/>
      <c r="G107" s="9" t="str">
        <f t="shared" si="8"/>
        <v/>
      </c>
      <c r="H107" s="68"/>
    </row>
    <row r="108" spans="2:8" ht="24" x14ac:dyDescent="0.4">
      <c r="D108" s="41">
        <v>9</v>
      </c>
      <c r="E108" s="66"/>
      <c r="F108" s="67"/>
      <c r="G108" s="9" t="str">
        <f t="shared" si="8"/>
        <v/>
      </c>
      <c r="H108" s="68"/>
    </row>
    <row r="109" spans="2:8" ht="24" x14ac:dyDescent="0.4">
      <c r="D109" s="41">
        <v>10</v>
      </c>
      <c r="E109" s="66"/>
      <c r="F109" s="67"/>
      <c r="G109" s="9" t="str">
        <f t="shared" si="8"/>
        <v/>
      </c>
      <c r="H109" s="68"/>
    </row>
    <row r="110" spans="2:8" ht="24" customHeight="1" x14ac:dyDescent="0.4">
      <c r="E110" s="62" t="s">
        <v>143</v>
      </c>
      <c r="F110" s="62"/>
      <c r="G110" s="62" t="s">
        <v>144</v>
      </c>
      <c r="H110" s="62" t="s">
        <v>208</v>
      </c>
    </row>
  </sheetData>
  <sheetProtection sheet="1" objects="1" scenarios="1"/>
  <mergeCells count="1">
    <mergeCell ref="B1:F1"/>
  </mergeCells>
  <phoneticPr fontId="2"/>
  <dataValidations count="1">
    <dataValidation type="list" allowBlank="1" showInputMessage="1" showErrorMessage="1" promptTitle="チーム名選択" prompt="チーム名を選択してください。" sqref="E4:E13 E100:E109 E88:E97 E76:E85 E64:E73 E52:E61 E40:E49 E28:E37 E16:E25" xr:uid="{DA9C3F8E-4ABE-4B99-9818-70B1996D9D22}">
      <formula1>listAllTeams2</formula1>
    </dataValidation>
  </dataValidations>
  <pageMargins left="0.19685039370078741" right="0.19685039370078741" top="0.19685039370078741" bottom="0.19685039370078741" header="0" footer="0"/>
  <pageSetup paperSize="9" scale="65" orientation="portrait" verticalDpi="0" r:id="rId1"/>
  <headerFooter>
    <oddFooter>&amp;P / &amp;N ページ</oddFooter>
  </headerFooter>
  <rowBreaks count="2" manualBreakCount="2">
    <brk id="38" max="7" man="1"/>
    <brk id="7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043B-4B8A-4EBD-A99D-FF51AC3890AB}">
  <dimension ref="B1:X452"/>
  <sheetViews>
    <sheetView view="pageBreakPreview" zoomScaleNormal="80" zoomScaleSheetLayoutView="100" workbookViewId="0">
      <pane ySplit="1" topLeftCell="A149" activePane="bottomLeft" state="frozen"/>
      <selection activeCell="F10" sqref="F10"/>
      <selection pane="bottomLeft" activeCell="G6" sqref="G6"/>
    </sheetView>
  </sheetViews>
  <sheetFormatPr defaultColWidth="8.625" defaultRowHeight="18.75" outlineLevelRow="1" x14ac:dyDescent="0.4"/>
  <cols>
    <col min="1" max="1" width="2.625" style="3" customWidth="1"/>
    <col min="2" max="2" width="5.625" style="3" customWidth="1"/>
    <col min="3" max="3" width="3.875" style="3" customWidth="1"/>
    <col min="4" max="4" width="30.625" style="3" customWidth="1"/>
    <col min="5" max="5" width="8.625" style="3" customWidth="1"/>
    <col min="6" max="6" width="2.375" style="3" bestFit="1" customWidth="1"/>
    <col min="7" max="7" width="8.625" style="3" customWidth="1"/>
    <col min="8" max="9" width="30.625" style="3" customWidth="1"/>
    <col min="10" max="10" width="7.625" style="3" customWidth="1"/>
    <col min="11" max="11" width="2.625" style="3" customWidth="1"/>
    <col min="12" max="12" width="20.625" style="3" customWidth="1"/>
    <col min="13" max="14" width="5.625" style="3" customWidth="1"/>
    <col min="15" max="16" width="20.625" style="3" customWidth="1"/>
    <col min="17" max="24" width="5.625" style="3" customWidth="1"/>
    <col min="25" max="16384" width="8.625" style="3"/>
  </cols>
  <sheetData>
    <row r="1" spans="2:24" ht="30.75" thickBot="1" x14ac:dyDescent="0.45">
      <c r="B1" s="81" t="str">
        <f>areaNameLeague1</f>
        <v>２０２０年度 前期Ｕ１２リーグ</v>
      </c>
      <c r="C1" s="86"/>
      <c r="D1" s="86"/>
      <c r="E1" s="86"/>
      <c r="F1" s="86"/>
      <c r="G1" s="86"/>
      <c r="H1" s="87"/>
      <c r="I1" s="91" t="s">
        <v>123</v>
      </c>
      <c r="J1" s="92"/>
    </row>
    <row r="3" spans="2:24" ht="25.5" x14ac:dyDescent="0.4">
      <c r="B3" s="52">
        <v>1</v>
      </c>
      <c r="C3" s="88" t="str">
        <f ca="1">INDIRECT("areaNameBlock"&amp;B3)</f>
        <v>１部ブロック</v>
      </c>
      <c r="D3" s="89"/>
      <c r="E3" s="90">
        <f ca="1">COUNTA(INDIRECT("listTeamBlock"&amp;$B3&amp;"a"))</f>
        <v>9</v>
      </c>
      <c r="F3" s="90"/>
      <c r="G3" s="90"/>
      <c r="H3" s="49">
        <f ca="1">IF(E3=0,0,COMBIN(E3,2))</f>
        <v>36</v>
      </c>
      <c r="I3" s="78">
        <f ca="1">IF(H3=0,"",J3/H3)</f>
        <v>0</v>
      </c>
      <c r="J3" s="64">
        <f ca="1">COUNTIF(J6:J50,"終了")</f>
        <v>0</v>
      </c>
      <c r="M3" s="53" t="s">
        <v>161</v>
      </c>
      <c r="N3" s="54"/>
      <c r="O3" s="54"/>
      <c r="P3" s="54"/>
      <c r="Q3" s="54"/>
      <c r="R3" s="54"/>
      <c r="S3" s="54"/>
      <c r="T3" s="57">
        <f>B3</f>
        <v>1</v>
      </c>
      <c r="U3" s="58">
        <f ca="1">H3</f>
        <v>36</v>
      </c>
      <c r="V3" s="55"/>
      <c r="W3" s="55"/>
      <c r="X3" s="55"/>
    </row>
    <row r="4" spans="2:24" ht="24" outlineLevel="1" x14ac:dyDescent="0.4">
      <c r="B4" s="42" t="s">
        <v>0</v>
      </c>
      <c r="C4" s="42"/>
      <c r="D4" s="42" t="s">
        <v>34</v>
      </c>
      <c r="E4" s="42" t="s">
        <v>60</v>
      </c>
      <c r="F4" s="42"/>
      <c r="G4" s="42" t="s">
        <v>61</v>
      </c>
      <c r="H4" s="42" t="s">
        <v>35</v>
      </c>
      <c r="I4" s="63" t="s">
        <v>185</v>
      </c>
      <c r="J4" s="63" t="s">
        <v>186</v>
      </c>
      <c r="M4" s="42" t="s">
        <v>39</v>
      </c>
      <c r="N4" s="42" t="s">
        <v>38</v>
      </c>
      <c r="O4" s="42" t="s">
        <v>34</v>
      </c>
      <c r="P4" s="42" t="s">
        <v>35</v>
      </c>
      <c r="Q4" s="42" t="s">
        <v>36</v>
      </c>
      <c r="R4" s="42" t="s">
        <v>37</v>
      </c>
      <c r="S4" s="42" t="s">
        <v>62</v>
      </c>
      <c r="T4" s="42" t="s">
        <v>160</v>
      </c>
      <c r="U4" s="42" t="s">
        <v>166</v>
      </c>
      <c r="V4" s="42" t="s">
        <v>167</v>
      </c>
      <c r="W4" s="42" t="s">
        <v>168</v>
      </c>
      <c r="X4" s="42" t="s">
        <v>169</v>
      </c>
    </row>
    <row r="5" spans="2:24" ht="24" outlineLevel="1" x14ac:dyDescent="0.4">
      <c r="B5" s="43"/>
      <c r="C5" s="43">
        <v>6</v>
      </c>
      <c r="D5" s="43">
        <v>2</v>
      </c>
      <c r="E5" s="43"/>
      <c r="F5" s="43"/>
      <c r="G5" s="43"/>
      <c r="H5" s="43">
        <v>3</v>
      </c>
      <c r="I5" s="63" t="s">
        <v>187</v>
      </c>
      <c r="J5" s="63"/>
      <c r="M5" s="43"/>
      <c r="N5" s="43"/>
      <c r="O5" s="43"/>
      <c r="P5" s="43"/>
      <c r="Q5" s="43"/>
      <c r="R5" s="43"/>
      <c r="S5" s="43"/>
      <c r="T5" s="43">
        <f>T3</f>
        <v>1</v>
      </c>
      <c r="U5" s="43">
        <f ca="1">U3</f>
        <v>36</v>
      </c>
      <c r="V5" s="43">
        <f>C5</f>
        <v>6</v>
      </c>
      <c r="W5" s="43">
        <f>D5</f>
        <v>2</v>
      </c>
      <c r="X5" s="43">
        <f>H5</f>
        <v>3</v>
      </c>
    </row>
    <row r="6" spans="2:24" ht="23.1" customHeight="1" outlineLevel="1" x14ac:dyDescent="0.4">
      <c r="B6" s="41">
        <v>1</v>
      </c>
      <c r="C6" s="11" t="str">
        <f t="shared" ref="C6:C50" ca="1" si="0">IF($B6&lt;=$U6,VLOOKUP($B6,INDIRECT("listMatch"&amp;T6),$V6,FALSE),"")</f>
        <v>12</v>
      </c>
      <c r="D6" s="11" t="str">
        <f t="shared" ref="D6:D50" ca="1" si="1">IF($B6&lt;=$U6,VLOOKUP($B6,INDIRECT("listMatch"&amp;T6),$W6,FALSE),"")</f>
        <v>大森FC</v>
      </c>
      <c r="E6" s="65"/>
      <c r="F6" s="11" t="str">
        <f>IF(AND(E6&lt;&gt;"",G6&lt;&gt;""),"-","")</f>
        <v/>
      </c>
      <c r="G6" s="65"/>
      <c r="H6" s="11" t="str">
        <f t="shared" ref="H6:H50" ca="1" si="2">IF($B6&lt;=$U6,VLOOKUP($B6,INDIRECT("listMatch"&amp;T6),$X6,FALSE),"")</f>
        <v>ヴィクトワールS.C</v>
      </c>
      <c r="I6" s="11"/>
      <c r="J6" s="11" t="str">
        <f ca="1">IF(C6="","",IF(AND(ISNUMBER(E6),ISNUMBER(G6)),"終了","予定"))</f>
        <v>予定</v>
      </c>
      <c r="M6" s="42">
        <v>1</v>
      </c>
      <c r="N6" s="12">
        <f ca="1">IF(OR(O6="",P6=""),N5,N5+1)</f>
        <v>1</v>
      </c>
      <c r="O6" s="13" t="str">
        <f t="shared" ref="O6:O50" ca="1" si="3">IF($E$3&lt;Q6,"",INDEX(INDIRECT("listTeamBlock"&amp;$T6&amp;"b"),Q6))</f>
        <v>大森FC</v>
      </c>
      <c r="P6" s="13" t="str">
        <f t="shared" ref="P6:P50" ca="1" si="4">IF($E$3&lt;R6,"",INDEX(INDIRECT("listTeamBlock"&amp;$T6&amp;"b"),R6))</f>
        <v>ヴィクトワールS.C</v>
      </c>
      <c r="Q6" s="56">
        <v>1</v>
      </c>
      <c r="R6" s="56">
        <v>2</v>
      </c>
      <c r="S6" s="12" t="str">
        <f>Q6&amp;R6</f>
        <v>12</v>
      </c>
      <c r="T6" s="12">
        <f>T5</f>
        <v>1</v>
      </c>
      <c r="U6" s="12">
        <f ca="1">U5</f>
        <v>36</v>
      </c>
      <c r="V6" s="12">
        <f>V5</f>
        <v>6</v>
      </c>
      <c r="W6" s="12">
        <f>W5</f>
        <v>2</v>
      </c>
      <c r="X6" s="12">
        <f>X5</f>
        <v>3</v>
      </c>
    </row>
    <row r="7" spans="2:24" ht="23.1" customHeight="1" outlineLevel="1" x14ac:dyDescent="0.4">
      <c r="B7" s="41">
        <v>2</v>
      </c>
      <c r="C7" s="11" t="str">
        <f t="shared" ca="1" si="0"/>
        <v>13</v>
      </c>
      <c r="D7" s="11" t="str">
        <f t="shared" ca="1" si="1"/>
        <v>大森FC</v>
      </c>
      <c r="E7" s="65"/>
      <c r="F7" s="11" t="str">
        <f t="shared" ref="F7:F50" si="5">IF(AND(E7&lt;&gt;"",G7&lt;&gt;""),"-","")</f>
        <v/>
      </c>
      <c r="G7" s="65"/>
      <c r="H7" s="11" t="str">
        <f t="shared" ca="1" si="2"/>
        <v>入二FC</v>
      </c>
      <c r="I7" s="11"/>
      <c r="J7" s="11" t="str">
        <f t="shared" ref="J7:J50" ca="1" si="6">IF(C7="","",IF(AND(ISNUMBER(E7),ISNUMBER(G7)),"終了","予定"))</f>
        <v>予定</v>
      </c>
      <c r="M7" s="42">
        <v>2</v>
      </c>
      <c r="N7" s="12">
        <f t="shared" ref="N7:N50" ca="1" si="7">IF(OR(O7="",P7=""),N6,N6+1)</f>
        <v>2</v>
      </c>
      <c r="O7" s="13" t="str">
        <f t="shared" ca="1" si="3"/>
        <v>大森FC</v>
      </c>
      <c r="P7" s="13" t="str">
        <f t="shared" ca="1" si="4"/>
        <v>入二FC</v>
      </c>
      <c r="Q7" s="56">
        <v>1</v>
      </c>
      <c r="R7" s="56">
        <v>3</v>
      </c>
      <c r="S7" s="12" t="str">
        <f t="shared" ref="S7:S50" si="8">Q7&amp;R7</f>
        <v>13</v>
      </c>
      <c r="T7" s="12">
        <f t="shared" ref="T7:X50" si="9">T6</f>
        <v>1</v>
      </c>
      <c r="U7" s="12">
        <f t="shared" ca="1" si="9"/>
        <v>36</v>
      </c>
      <c r="V7" s="12">
        <f t="shared" si="9"/>
        <v>6</v>
      </c>
      <c r="W7" s="12">
        <f t="shared" si="9"/>
        <v>2</v>
      </c>
      <c r="X7" s="12">
        <f t="shared" si="9"/>
        <v>3</v>
      </c>
    </row>
    <row r="8" spans="2:24" ht="23.1" customHeight="1" outlineLevel="1" x14ac:dyDescent="0.4">
      <c r="B8" s="41">
        <v>3</v>
      </c>
      <c r="C8" s="11" t="str">
        <f t="shared" ca="1" si="0"/>
        <v>14</v>
      </c>
      <c r="D8" s="11" t="str">
        <f t="shared" ca="1" si="1"/>
        <v>大森FC</v>
      </c>
      <c r="E8" s="65"/>
      <c r="F8" s="11" t="str">
        <f t="shared" si="5"/>
        <v/>
      </c>
      <c r="G8" s="65"/>
      <c r="H8" s="11" t="str">
        <f t="shared" ca="1" si="2"/>
        <v>ミッキーSC</v>
      </c>
      <c r="I8" s="11"/>
      <c r="J8" s="11" t="str">
        <f t="shared" ca="1" si="6"/>
        <v>予定</v>
      </c>
      <c r="M8" s="42">
        <v>3</v>
      </c>
      <c r="N8" s="12">
        <f t="shared" ca="1" si="7"/>
        <v>3</v>
      </c>
      <c r="O8" s="13" t="str">
        <f t="shared" ca="1" si="3"/>
        <v>大森FC</v>
      </c>
      <c r="P8" s="13" t="str">
        <f t="shared" ca="1" si="4"/>
        <v>ミッキーSC</v>
      </c>
      <c r="Q8" s="56">
        <v>1</v>
      </c>
      <c r="R8" s="56">
        <v>4</v>
      </c>
      <c r="S8" s="12" t="str">
        <f t="shared" si="8"/>
        <v>14</v>
      </c>
      <c r="T8" s="12">
        <f t="shared" si="9"/>
        <v>1</v>
      </c>
      <c r="U8" s="12">
        <f t="shared" ca="1" si="9"/>
        <v>36</v>
      </c>
      <c r="V8" s="12">
        <f t="shared" si="9"/>
        <v>6</v>
      </c>
      <c r="W8" s="12">
        <f t="shared" si="9"/>
        <v>2</v>
      </c>
      <c r="X8" s="12">
        <f t="shared" si="9"/>
        <v>3</v>
      </c>
    </row>
    <row r="9" spans="2:24" ht="23.1" customHeight="1" outlineLevel="1" x14ac:dyDescent="0.4">
      <c r="B9" s="41">
        <v>4</v>
      </c>
      <c r="C9" s="11" t="str">
        <f t="shared" ca="1" si="0"/>
        <v>15</v>
      </c>
      <c r="D9" s="11" t="str">
        <f t="shared" ca="1" si="1"/>
        <v>大森FC</v>
      </c>
      <c r="E9" s="65"/>
      <c r="F9" s="11" t="str">
        <f t="shared" si="5"/>
        <v/>
      </c>
      <c r="G9" s="65"/>
      <c r="H9" s="11" t="str">
        <f t="shared" ca="1" si="2"/>
        <v>ドリームスSC</v>
      </c>
      <c r="I9" s="11"/>
      <c r="J9" s="11" t="str">
        <f t="shared" ca="1" si="6"/>
        <v>予定</v>
      </c>
      <c r="M9" s="42">
        <v>4</v>
      </c>
      <c r="N9" s="12">
        <f t="shared" ca="1" si="7"/>
        <v>4</v>
      </c>
      <c r="O9" s="13" t="str">
        <f t="shared" ca="1" si="3"/>
        <v>大森FC</v>
      </c>
      <c r="P9" s="13" t="str">
        <f t="shared" ca="1" si="4"/>
        <v>ドリームスSC</v>
      </c>
      <c r="Q9" s="56">
        <v>1</v>
      </c>
      <c r="R9" s="56">
        <v>5</v>
      </c>
      <c r="S9" s="12" t="str">
        <f t="shared" si="8"/>
        <v>15</v>
      </c>
      <c r="T9" s="12">
        <f t="shared" si="9"/>
        <v>1</v>
      </c>
      <c r="U9" s="12">
        <f t="shared" ca="1" si="9"/>
        <v>36</v>
      </c>
      <c r="V9" s="12">
        <f t="shared" si="9"/>
        <v>6</v>
      </c>
      <c r="W9" s="12">
        <f t="shared" si="9"/>
        <v>2</v>
      </c>
      <c r="X9" s="12">
        <f t="shared" si="9"/>
        <v>3</v>
      </c>
    </row>
    <row r="10" spans="2:24" ht="23.1" customHeight="1" outlineLevel="1" x14ac:dyDescent="0.4">
      <c r="B10" s="41">
        <v>5</v>
      </c>
      <c r="C10" s="11" t="str">
        <f t="shared" ca="1" si="0"/>
        <v>16</v>
      </c>
      <c r="D10" s="11" t="str">
        <f t="shared" ca="1" si="1"/>
        <v>大森FC</v>
      </c>
      <c r="E10" s="65"/>
      <c r="F10" s="11" t="str">
        <f t="shared" si="5"/>
        <v/>
      </c>
      <c r="G10" s="65"/>
      <c r="H10" s="11" t="str">
        <f t="shared" ca="1" si="2"/>
        <v>下丸子SSC A</v>
      </c>
      <c r="I10" s="11"/>
      <c r="J10" s="11" t="str">
        <f t="shared" ca="1" si="6"/>
        <v>予定</v>
      </c>
      <c r="M10" s="42">
        <v>5</v>
      </c>
      <c r="N10" s="12">
        <f t="shared" ca="1" si="7"/>
        <v>5</v>
      </c>
      <c r="O10" s="13" t="str">
        <f t="shared" ca="1" si="3"/>
        <v>大森FC</v>
      </c>
      <c r="P10" s="13" t="str">
        <f t="shared" ca="1" si="4"/>
        <v>下丸子SSC A</v>
      </c>
      <c r="Q10" s="56">
        <v>1</v>
      </c>
      <c r="R10" s="56">
        <v>6</v>
      </c>
      <c r="S10" s="12" t="str">
        <f t="shared" si="8"/>
        <v>16</v>
      </c>
      <c r="T10" s="12">
        <f t="shared" si="9"/>
        <v>1</v>
      </c>
      <c r="U10" s="12">
        <f t="shared" ca="1" si="9"/>
        <v>36</v>
      </c>
      <c r="V10" s="12">
        <f t="shared" si="9"/>
        <v>6</v>
      </c>
      <c r="W10" s="12">
        <f t="shared" si="9"/>
        <v>2</v>
      </c>
      <c r="X10" s="12">
        <f t="shared" si="9"/>
        <v>3</v>
      </c>
    </row>
    <row r="11" spans="2:24" ht="23.1" customHeight="1" outlineLevel="1" x14ac:dyDescent="0.4">
      <c r="B11" s="41">
        <v>6</v>
      </c>
      <c r="C11" s="11" t="str">
        <f t="shared" ca="1" si="0"/>
        <v>17</v>
      </c>
      <c r="D11" s="11" t="str">
        <f t="shared" ca="1" si="1"/>
        <v>大森FC</v>
      </c>
      <c r="E11" s="65"/>
      <c r="F11" s="11" t="str">
        <f t="shared" si="5"/>
        <v/>
      </c>
      <c r="G11" s="65"/>
      <c r="H11" s="11" t="str">
        <f t="shared" ca="1" si="2"/>
        <v>開桜FC</v>
      </c>
      <c r="I11" s="11"/>
      <c r="J11" s="11" t="str">
        <f t="shared" ca="1" si="6"/>
        <v>予定</v>
      </c>
      <c r="M11" s="42">
        <v>6</v>
      </c>
      <c r="N11" s="12">
        <f t="shared" ca="1" si="7"/>
        <v>6</v>
      </c>
      <c r="O11" s="13" t="str">
        <f t="shared" ca="1" si="3"/>
        <v>大森FC</v>
      </c>
      <c r="P11" s="13" t="str">
        <f t="shared" ca="1" si="4"/>
        <v>開桜FC</v>
      </c>
      <c r="Q11" s="56">
        <v>1</v>
      </c>
      <c r="R11" s="56">
        <v>7</v>
      </c>
      <c r="S11" s="12" t="str">
        <f t="shared" si="8"/>
        <v>17</v>
      </c>
      <c r="T11" s="12">
        <f t="shared" si="9"/>
        <v>1</v>
      </c>
      <c r="U11" s="12">
        <f t="shared" ca="1" si="9"/>
        <v>36</v>
      </c>
      <c r="V11" s="12">
        <f t="shared" si="9"/>
        <v>6</v>
      </c>
      <c r="W11" s="12">
        <f t="shared" si="9"/>
        <v>2</v>
      </c>
      <c r="X11" s="12">
        <f t="shared" si="9"/>
        <v>3</v>
      </c>
    </row>
    <row r="12" spans="2:24" ht="23.1" customHeight="1" outlineLevel="1" x14ac:dyDescent="0.4">
      <c r="B12" s="41">
        <v>7</v>
      </c>
      <c r="C12" s="11" t="str">
        <f t="shared" ca="1" si="0"/>
        <v>18</v>
      </c>
      <c r="D12" s="11" t="str">
        <f t="shared" ca="1" si="1"/>
        <v>大森FC</v>
      </c>
      <c r="E12" s="65"/>
      <c r="F12" s="11" t="str">
        <f t="shared" si="5"/>
        <v/>
      </c>
      <c r="G12" s="65"/>
      <c r="H12" s="11" t="str">
        <f t="shared" ca="1" si="2"/>
        <v>大三SC</v>
      </c>
      <c r="I12" s="11"/>
      <c r="J12" s="11" t="str">
        <f t="shared" ca="1" si="6"/>
        <v>予定</v>
      </c>
      <c r="M12" s="42">
        <v>7</v>
      </c>
      <c r="N12" s="12">
        <f t="shared" ca="1" si="7"/>
        <v>7</v>
      </c>
      <c r="O12" s="13" t="str">
        <f t="shared" ca="1" si="3"/>
        <v>大森FC</v>
      </c>
      <c r="P12" s="13" t="str">
        <f t="shared" ca="1" si="4"/>
        <v>大三SC</v>
      </c>
      <c r="Q12" s="56">
        <v>1</v>
      </c>
      <c r="R12" s="56">
        <v>8</v>
      </c>
      <c r="S12" s="12" t="str">
        <f t="shared" si="8"/>
        <v>18</v>
      </c>
      <c r="T12" s="12">
        <f t="shared" si="9"/>
        <v>1</v>
      </c>
      <c r="U12" s="12">
        <f t="shared" ca="1" si="9"/>
        <v>36</v>
      </c>
      <c r="V12" s="12">
        <f t="shared" si="9"/>
        <v>6</v>
      </c>
      <c r="W12" s="12">
        <f t="shared" si="9"/>
        <v>2</v>
      </c>
      <c r="X12" s="12">
        <f t="shared" si="9"/>
        <v>3</v>
      </c>
    </row>
    <row r="13" spans="2:24" ht="23.1" customHeight="1" outlineLevel="1" x14ac:dyDescent="0.4">
      <c r="B13" s="41">
        <v>8</v>
      </c>
      <c r="C13" s="11" t="str">
        <f t="shared" ca="1" si="0"/>
        <v>19</v>
      </c>
      <c r="D13" s="11" t="str">
        <f t="shared" ca="1" si="1"/>
        <v>大森FC</v>
      </c>
      <c r="E13" s="65"/>
      <c r="F13" s="11" t="str">
        <f t="shared" si="5"/>
        <v/>
      </c>
      <c r="G13" s="65"/>
      <c r="H13" s="11" t="str">
        <f t="shared" ca="1" si="2"/>
        <v>糀谷FC</v>
      </c>
      <c r="I13" s="11"/>
      <c r="J13" s="11" t="str">
        <f t="shared" ca="1" si="6"/>
        <v>予定</v>
      </c>
      <c r="M13" s="42">
        <v>8</v>
      </c>
      <c r="N13" s="12">
        <f t="shared" ca="1" si="7"/>
        <v>8</v>
      </c>
      <c r="O13" s="13" t="str">
        <f t="shared" ca="1" si="3"/>
        <v>大森FC</v>
      </c>
      <c r="P13" s="13" t="str">
        <f t="shared" ca="1" si="4"/>
        <v>糀谷FC</v>
      </c>
      <c r="Q13" s="56">
        <v>1</v>
      </c>
      <c r="R13" s="56">
        <v>9</v>
      </c>
      <c r="S13" s="12" t="str">
        <f t="shared" si="8"/>
        <v>19</v>
      </c>
      <c r="T13" s="12">
        <f t="shared" si="9"/>
        <v>1</v>
      </c>
      <c r="U13" s="12">
        <f t="shared" ca="1" si="9"/>
        <v>36</v>
      </c>
      <c r="V13" s="12">
        <f t="shared" si="9"/>
        <v>6</v>
      </c>
      <c r="W13" s="12">
        <f t="shared" si="9"/>
        <v>2</v>
      </c>
      <c r="X13" s="12">
        <f t="shared" si="9"/>
        <v>3</v>
      </c>
    </row>
    <row r="14" spans="2:24" ht="23.1" customHeight="1" outlineLevel="1" x14ac:dyDescent="0.4">
      <c r="B14" s="41">
        <v>9</v>
      </c>
      <c r="C14" s="11" t="str">
        <f t="shared" ca="1" si="0"/>
        <v>23</v>
      </c>
      <c r="D14" s="11" t="str">
        <f t="shared" ca="1" si="1"/>
        <v>ヴィクトワールS.C</v>
      </c>
      <c r="E14" s="65"/>
      <c r="F14" s="11" t="str">
        <f t="shared" si="5"/>
        <v/>
      </c>
      <c r="G14" s="65"/>
      <c r="H14" s="11" t="str">
        <f t="shared" ca="1" si="2"/>
        <v>入二FC</v>
      </c>
      <c r="I14" s="11"/>
      <c r="J14" s="11" t="str">
        <f t="shared" ca="1" si="6"/>
        <v>予定</v>
      </c>
      <c r="M14" s="42">
        <v>9</v>
      </c>
      <c r="N14" s="12">
        <f t="shared" ca="1" si="7"/>
        <v>8</v>
      </c>
      <c r="O14" s="13" t="str">
        <f t="shared" ca="1" si="3"/>
        <v>大森FC</v>
      </c>
      <c r="P14" s="13" t="str">
        <f t="shared" ca="1" si="4"/>
        <v/>
      </c>
      <c r="Q14" s="56">
        <v>1</v>
      </c>
      <c r="R14" s="56">
        <v>10</v>
      </c>
      <c r="S14" s="12" t="str">
        <f t="shared" si="8"/>
        <v>110</v>
      </c>
      <c r="T14" s="12">
        <f t="shared" si="9"/>
        <v>1</v>
      </c>
      <c r="U14" s="12">
        <f t="shared" ca="1" si="9"/>
        <v>36</v>
      </c>
      <c r="V14" s="12">
        <f t="shared" si="9"/>
        <v>6</v>
      </c>
      <c r="W14" s="12">
        <f t="shared" si="9"/>
        <v>2</v>
      </c>
      <c r="X14" s="12">
        <f t="shared" si="9"/>
        <v>3</v>
      </c>
    </row>
    <row r="15" spans="2:24" ht="23.1" customHeight="1" outlineLevel="1" x14ac:dyDescent="0.4">
      <c r="B15" s="41">
        <v>10</v>
      </c>
      <c r="C15" s="11" t="str">
        <f t="shared" ca="1" si="0"/>
        <v>24</v>
      </c>
      <c r="D15" s="11" t="str">
        <f t="shared" ca="1" si="1"/>
        <v>ヴィクトワールS.C</v>
      </c>
      <c r="E15" s="65"/>
      <c r="F15" s="11" t="str">
        <f t="shared" si="5"/>
        <v/>
      </c>
      <c r="G15" s="65"/>
      <c r="H15" s="11" t="str">
        <f t="shared" ca="1" si="2"/>
        <v>ミッキーSC</v>
      </c>
      <c r="I15" s="11"/>
      <c r="J15" s="11" t="str">
        <f t="shared" ca="1" si="6"/>
        <v>予定</v>
      </c>
      <c r="M15" s="42">
        <v>10</v>
      </c>
      <c r="N15" s="12">
        <f t="shared" ca="1" si="7"/>
        <v>9</v>
      </c>
      <c r="O15" s="13" t="str">
        <f t="shared" ca="1" si="3"/>
        <v>ヴィクトワールS.C</v>
      </c>
      <c r="P15" s="13" t="str">
        <f t="shared" ca="1" si="4"/>
        <v>入二FC</v>
      </c>
      <c r="Q15" s="56">
        <v>2</v>
      </c>
      <c r="R15" s="56">
        <v>3</v>
      </c>
      <c r="S15" s="12" t="str">
        <f t="shared" si="8"/>
        <v>23</v>
      </c>
      <c r="T15" s="12">
        <f t="shared" si="9"/>
        <v>1</v>
      </c>
      <c r="U15" s="12">
        <f t="shared" ca="1" si="9"/>
        <v>36</v>
      </c>
      <c r="V15" s="12">
        <f t="shared" si="9"/>
        <v>6</v>
      </c>
      <c r="W15" s="12">
        <f t="shared" si="9"/>
        <v>2</v>
      </c>
      <c r="X15" s="12">
        <f t="shared" si="9"/>
        <v>3</v>
      </c>
    </row>
    <row r="16" spans="2:24" ht="23.1" customHeight="1" outlineLevel="1" x14ac:dyDescent="0.4">
      <c r="B16" s="41">
        <v>11</v>
      </c>
      <c r="C16" s="11" t="str">
        <f t="shared" ca="1" si="0"/>
        <v>25</v>
      </c>
      <c r="D16" s="11" t="str">
        <f t="shared" ca="1" si="1"/>
        <v>ヴィクトワールS.C</v>
      </c>
      <c r="E16" s="65"/>
      <c r="F16" s="11" t="str">
        <f t="shared" si="5"/>
        <v/>
      </c>
      <c r="G16" s="65"/>
      <c r="H16" s="11" t="str">
        <f t="shared" ca="1" si="2"/>
        <v>ドリームスSC</v>
      </c>
      <c r="I16" s="11"/>
      <c r="J16" s="11" t="str">
        <f t="shared" ca="1" si="6"/>
        <v>予定</v>
      </c>
      <c r="M16" s="42">
        <v>11</v>
      </c>
      <c r="N16" s="12">
        <f t="shared" ca="1" si="7"/>
        <v>10</v>
      </c>
      <c r="O16" s="13" t="str">
        <f t="shared" ca="1" si="3"/>
        <v>ヴィクトワールS.C</v>
      </c>
      <c r="P16" s="13" t="str">
        <f t="shared" ca="1" si="4"/>
        <v>ミッキーSC</v>
      </c>
      <c r="Q16" s="56">
        <v>2</v>
      </c>
      <c r="R16" s="56">
        <v>4</v>
      </c>
      <c r="S16" s="12" t="str">
        <f t="shared" si="8"/>
        <v>24</v>
      </c>
      <c r="T16" s="12">
        <f t="shared" si="9"/>
        <v>1</v>
      </c>
      <c r="U16" s="12">
        <f t="shared" ca="1" si="9"/>
        <v>36</v>
      </c>
      <c r="V16" s="12">
        <f t="shared" si="9"/>
        <v>6</v>
      </c>
      <c r="W16" s="12">
        <f t="shared" si="9"/>
        <v>2</v>
      </c>
      <c r="X16" s="12">
        <f t="shared" si="9"/>
        <v>3</v>
      </c>
    </row>
    <row r="17" spans="2:24" ht="23.1" customHeight="1" outlineLevel="1" x14ac:dyDescent="0.4">
      <c r="B17" s="41">
        <v>12</v>
      </c>
      <c r="C17" s="11" t="str">
        <f t="shared" ca="1" si="0"/>
        <v>26</v>
      </c>
      <c r="D17" s="11" t="str">
        <f t="shared" ca="1" si="1"/>
        <v>ヴィクトワールS.C</v>
      </c>
      <c r="E17" s="65"/>
      <c r="F17" s="11" t="str">
        <f t="shared" si="5"/>
        <v/>
      </c>
      <c r="G17" s="65"/>
      <c r="H17" s="11" t="str">
        <f t="shared" ca="1" si="2"/>
        <v>下丸子SSC A</v>
      </c>
      <c r="I17" s="11"/>
      <c r="J17" s="11" t="str">
        <f t="shared" ca="1" si="6"/>
        <v>予定</v>
      </c>
      <c r="M17" s="42">
        <v>12</v>
      </c>
      <c r="N17" s="12">
        <f t="shared" ca="1" si="7"/>
        <v>11</v>
      </c>
      <c r="O17" s="13" t="str">
        <f t="shared" ca="1" si="3"/>
        <v>ヴィクトワールS.C</v>
      </c>
      <c r="P17" s="13" t="str">
        <f t="shared" ca="1" si="4"/>
        <v>ドリームスSC</v>
      </c>
      <c r="Q17" s="56">
        <v>2</v>
      </c>
      <c r="R17" s="56">
        <v>5</v>
      </c>
      <c r="S17" s="12" t="str">
        <f t="shared" si="8"/>
        <v>25</v>
      </c>
      <c r="T17" s="12">
        <f t="shared" si="9"/>
        <v>1</v>
      </c>
      <c r="U17" s="12">
        <f t="shared" ca="1" si="9"/>
        <v>36</v>
      </c>
      <c r="V17" s="12">
        <f t="shared" si="9"/>
        <v>6</v>
      </c>
      <c r="W17" s="12">
        <f t="shared" si="9"/>
        <v>2</v>
      </c>
      <c r="X17" s="12">
        <f t="shared" si="9"/>
        <v>3</v>
      </c>
    </row>
    <row r="18" spans="2:24" ht="23.1" customHeight="1" outlineLevel="1" x14ac:dyDescent="0.4">
      <c r="B18" s="41">
        <v>13</v>
      </c>
      <c r="C18" s="11" t="str">
        <f t="shared" ca="1" si="0"/>
        <v>27</v>
      </c>
      <c r="D18" s="11" t="str">
        <f t="shared" ca="1" si="1"/>
        <v>ヴィクトワールS.C</v>
      </c>
      <c r="E18" s="65"/>
      <c r="F18" s="11" t="str">
        <f t="shared" si="5"/>
        <v/>
      </c>
      <c r="G18" s="65"/>
      <c r="H18" s="11" t="str">
        <f t="shared" ca="1" si="2"/>
        <v>開桜FC</v>
      </c>
      <c r="I18" s="11"/>
      <c r="J18" s="11" t="str">
        <f t="shared" ca="1" si="6"/>
        <v>予定</v>
      </c>
      <c r="M18" s="42">
        <v>13</v>
      </c>
      <c r="N18" s="12">
        <f t="shared" ca="1" si="7"/>
        <v>12</v>
      </c>
      <c r="O18" s="13" t="str">
        <f t="shared" ca="1" si="3"/>
        <v>ヴィクトワールS.C</v>
      </c>
      <c r="P18" s="13" t="str">
        <f t="shared" ca="1" si="4"/>
        <v>下丸子SSC A</v>
      </c>
      <c r="Q18" s="56">
        <v>2</v>
      </c>
      <c r="R18" s="56">
        <v>6</v>
      </c>
      <c r="S18" s="12" t="str">
        <f t="shared" si="8"/>
        <v>26</v>
      </c>
      <c r="T18" s="12">
        <f t="shared" si="9"/>
        <v>1</v>
      </c>
      <c r="U18" s="12">
        <f t="shared" ca="1" si="9"/>
        <v>36</v>
      </c>
      <c r="V18" s="12">
        <f t="shared" si="9"/>
        <v>6</v>
      </c>
      <c r="W18" s="12">
        <f t="shared" si="9"/>
        <v>2</v>
      </c>
      <c r="X18" s="12">
        <f t="shared" si="9"/>
        <v>3</v>
      </c>
    </row>
    <row r="19" spans="2:24" ht="23.1" customHeight="1" outlineLevel="1" x14ac:dyDescent="0.4">
      <c r="B19" s="41">
        <v>14</v>
      </c>
      <c r="C19" s="11" t="str">
        <f t="shared" ca="1" si="0"/>
        <v>28</v>
      </c>
      <c r="D19" s="11" t="str">
        <f t="shared" ca="1" si="1"/>
        <v>ヴィクトワールS.C</v>
      </c>
      <c r="E19" s="65"/>
      <c r="F19" s="11" t="str">
        <f t="shared" si="5"/>
        <v/>
      </c>
      <c r="G19" s="65"/>
      <c r="H19" s="11" t="str">
        <f t="shared" ca="1" si="2"/>
        <v>大三SC</v>
      </c>
      <c r="I19" s="11"/>
      <c r="J19" s="11" t="str">
        <f t="shared" ca="1" si="6"/>
        <v>予定</v>
      </c>
      <c r="M19" s="42">
        <v>14</v>
      </c>
      <c r="N19" s="12">
        <f t="shared" ca="1" si="7"/>
        <v>13</v>
      </c>
      <c r="O19" s="13" t="str">
        <f t="shared" ca="1" si="3"/>
        <v>ヴィクトワールS.C</v>
      </c>
      <c r="P19" s="13" t="str">
        <f t="shared" ca="1" si="4"/>
        <v>開桜FC</v>
      </c>
      <c r="Q19" s="56">
        <v>2</v>
      </c>
      <c r="R19" s="56">
        <v>7</v>
      </c>
      <c r="S19" s="12" t="str">
        <f t="shared" si="8"/>
        <v>27</v>
      </c>
      <c r="T19" s="12">
        <f t="shared" si="9"/>
        <v>1</v>
      </c>
      <c r="U19" s="12">
        <f t="shared" ca="1" si="9"/>
        <v>36</v>
      </c>
      <c r="V19" s="12">
        <f t="shared" si="9"/>
        <v>6</v>
      </c>
      <c r="W19" s="12">
        <f t="shared" si="9"/>
        <v>2</v>
      </c>
      <c r="X19" s="12">
        <f t="shared" si="9"/>
        <v>3</v>
      </c>
    </row>
    <row r="20" spans="2:24" ht="23.1" customHeight="1" outlineLevel="1" x14ac:dyDescent="0.4">
      <c r="B20" s="41">
        <v>15</v>
      </c>
      <c r="C20" s="11" t="str">
        <f t="shared" ca="1" si="0"/>
        <v>29</v>
      </c>
      <c r="D20" s="11" t="str">
        <f t="shared" ca="1" si="1"/>
        <v>ヴィクトワールS.C</v>
      </c>
      <c r="E20" s="65"/>
      <c r="F20" s="11" t="str">
        <f t="shared" si="5"/>
        <v/>
      </c>
      <c r="G20" s="65"/>
      <c r="H20" s="11" t="str">
        <f t="shared" ca="1" si="2"/>
        <v>糀谷FC</v>
      </c>
      <c r="I20" s="11"/>
      <c r="J20" s="11" t="str">
        <f t="shared" ca="1" si="6"/>
        <v>予定</v>
      </c>
      <c r="M20" s="42">
        <v>15</v>
      </c>
      <c r="N20" s="12">
        <f t="shared" ca="1" si="7"/>
        <v>14</v>
      </c>
      <c r="O20" s="13" t="str">
        <f t="shared" ca="1" si="3"/>
        <v>ヴィクトワールS.C</v>
      </c>
      <c r="P20" s="13" t="str">
        <f t="shared" ca="1" si="4"/>
        <v>大三SC</v>
      </c>
      <c r="Q20" s="56">
        <v>2</v>
      </c>
      <c r="R20" s="56">
        <v>8</v>
      </c>
      <c r="S20" s="12" t="str">
        <f t="shared" si="8"/>
        <v>28</v>
      </c>
      <c r="T20" s="12">
        <f t="shared" si="9"/>
        <v>1</v>
      </c>
      <c r="U20" s="12">
        <f t="shared" ca="1" si="9"/>
        <v>36</v>
      </c>
      <c r="V20" s="12">
        <f t="shared" si="9"/>
        <v>6</v>
      </c>
      <c r="W20" s="12">
        <f t="shared" si="9"/>
        <v>2</v>
      </c>
      <c r="X20" s="12">
        <f t="shared" si="9"/>
        <v>3</v>
      </c>
    </row>
    <row r="21" spans="2:24" ht="23.1" customHeight="1" outlineLevel="1" x14ac:dyDescent="0.4">
      <c r="B21" s="41">
        <v>16</v>
      </c>
      <c r="C21" s="11" t="str">
        <f t="shared" ca="1" si="0"/>
        <v>34</v>
      </c>
      <c r="D21" s="11" t="str">
        <f t="shared" ca="1" si="1"/>
        <v>入二FC</v>
      </c>
      <c r="E21" s="65"/>
      <c r="F21" s="11" t="str">
        <f t="shared" si="5"/>
        <v/>
      </c>
      <c r="G21" s="65"/>
      <c r="H21" s="11" t="str">
        <f t="shared" ca="1" si="2"/>
        <v>ミッキーSC</v>
      </c>
      <c r="I21" s="11"/>
      <c r="J21" s="11" t="str">
        <f t="shared" ca="1" si="6"/>
        <v>予定</v>
      </c>
      <c r="M21" s="42">
        <v>16</v>
      </c>
      <c r="N21" s="12">
        <f t="shared" ca="1" si="7"/>
        <v>15</v>
      </c>
      <c r="O21" s="13" t="str">
        <f t="shared" ca="1" si="3"/>
        <v>ヴィクトワールS.C</v>
      </c>
      <c r="P21" s="13" t="str">
        <f t="shared" ca="1" si="4"/>
        <v>糀谷FC</v>
      </c>
      <c r="Q21" s="56">
        <v>2</v>
      </c>
      <c r="R21" s="56">
        <v>9</v>
      </c>
      <c r="S21" s="12" t="str">
        <f t="shared" si="8"/>
        <v>29</v>
      </c>
      <c r="T21" s="12">
        <f t="shared" si="9"/>
        <v>1</v>
      </c>
      <c r="U21" s="12">
        <f t="shared" ca="1" si="9"/>
        <v>36</v>
      </c>
      <c r="V21" s="12">
        <f t="shared" si="9"/>
        <v>6</v>
      </c>
      <c r="W21" s="12">
        <f t="shared" si="9"/>
        <v>2</v>
      </c>
      <c r="X21" s="12">
        <f t="shared" si="9"/>
        <v>3</v>
      </c>
    </row>
    <row r="22" spans="2:24" ht="23.1" customHeight="1" outlineLevel="1" x14ac:dyDescent="0.4">
      <c r="B22" s="41">
        <v>17</v>
      </c>
      <c r="C22" s="11" t="str">
        <f t="shared" ca="1" si="0"/>
        <v>35</v>
      </c>
      <c r="D22" s="11" t="str">
        <f t="shared" ca="1" si="1"/>
        <v>入二FC</v>
      </c>
      <c r="E22" s="65"/>
      <c r="F22" s="11" t="str">
        <f t="shared" si="5"/>
        <v/>
      </c>
      <c r="G22" s="65"/>
      <c r="H22" s="11" t="str">
        <f t="shared" ca="1" si="2"/>
        <v>ドリームスSC</v>
      </c>
      <c r="I22" s="11"/>
      <c r="J22" s="11" t="str">
        <f t="shared" ca="1" si="6"/>
        <v>予定</v>
      </c>
      <c r="M22" s="42">
        <v>17</v>
      </c>
      <c r="N22" s="12">
        <f t="shared" ca="1" si="7"/>
        <v>15</v>
      </c>
      <c r="O22" s="13" t="str">
        <f t="shared" ca="1" si="3"/>
        <v>ヴィクトワールS.C</v>
      </c>
      <c r="P22" s="13" t="str">
        <f t="shared" ca="1" si="4"/>
        <v/>
      </c>
      <c r="Q22" s="56">
        <v>2</v>
      </c>
      <c r="R22" s="56">
        <v>10</v>
      </c>
      <c r="S22" s="12" t="str">
        <f t="shared" si="8"/>
        <v>210</v>
      </c>
      <c r="T22" s="12">
        <f t="shared" si="9"/>
        <v>1</v>
      </c>
      <c r="U22" s="12">
        <f t="shared" ca="1" si="9"/>
        <v>36</v>
      </c>
      <c r="V22" s="12">
        <f t="shared" si="9"/>
        <v>6</v>
      </c>
      <c r="W22" s="12">
        <f t="shared" si="9"/>
        <v>2</v>
      </c>
      <c r="X22" s="12">
        <f t="shared" si="9"/>
        <v>3</v>
      </c>
    </row>
    <row r="23" spans="2:24" ht="23.1" customHeight="1" outlineLevel="1" x14ac:dyDescent="0.4">
      <c r="B23" s="41">
        <v>18</v>
      </c>
      <c r="C23" s="11" t="str">
        <f t="shared" ca="1" si="0"/>
        <v>36</v>
      </c>
      <c r="D23" s="11" t="str">
        <f t="shared" ca="1" si="1"/>
        <v>入二FC</v>
      </c>
      <c r="E23" s="65"/>
      <c r="F23" s="11" t="str">
        <f t="shared" si="5"/>
        <v/>
      </c>
      <c r="G23" s="65"/>
      <c r="H23" s="11" t="str">
        <f t="shared" ca="1" si="2"/>
        <v>下丸子SSC A</v>
      </c>
      <c r="I23" s="11"/>
      <c r="J23" s="11" t="str">
        <f t="shared" ca="1" si="6"/>
        <v>予定</v>
      </c>
      <c r="M23" s="42">
        <v>18</v>
      </c>
      <c r="N23" s="12">
        <f t="shared" ca="1" si="7"/>
        <v>16</v>
      </c>
      <c r="O23" s="13" t="str">
        <f t="shared" ca="1" si="3"/>
        <v>入二FC</v>
      </c>
      <c r="P23" s="13" t="str">
        <f t="shared" ca="1" si="4"/>
        <v>ミッキーSC</v>
      </c>
      <c r="Q23" s="56">
        <v>3</v>
      </c>
      <c r="R23" s="56">
        <v>4</v>
      </c>
      <c r="S23" s="12" t="str">
        <f t="shared" si="8"/>
        <v>34</v>
      </c>
      <c r="T23" s="12">
        <f t="shared" si="9"/>
        <v>1</v>
      </c>
      <c r="U23" s="12">
        <f t="shared" ca="1" si="9"/>
        <v>36</v>
      </c>
      <c r="V23" s="12">
        <f t="shared" si="9"/>
        <v>6</v>
      </c>
      <c r="W23" s="12">
        <f t="shared" si="9"/>
        <v>2</v>
      </c>
      <c r="X23" s="12">
        <f t="shared" si="9"/>
        <v>3</v>
      </c>
    </row>
    <row r="24" spans="2:24" ht="23.1" customHeight="1" outlineLevel="1" x14ac:dyDescent="0.4">
      <c r="B24" s="41">
        <v>19</v>
      </c>
      <c r="C24" s="11" t="str">
        <f t="shared" ca="1" si="0"/>
        <v>37</v>
      </c>
      <c r="D24" s="11" t="str">
        <f t="shared" ca="1" si="1"/>
        <v>入二FC</v>
      </c>
      <c r="E24" s="65"/>
      <c r="F24" s="11" t="str">
        <f t="shared" si="5"/>
        <v/>
      </c>
      <c r="G24" s="65"/>
      <c r="H24" s="11" t="str">
        <f t="shared" ca="1" si="2"/>
        <v>開桜FC</v>
      </c>
      <c r="I24" s="11"/>
      <c r="J24" s="11" t="str">
        <f t="shared" ca="1" si="6"/>
        <v>予定</v>
      </c>
      <c r="M24" s="42">
        <v>19</v>
      </c>
      <c r="N24" s="12">
        <f t="shared" ca="1" si="7"/>
        <v>17</v>
      </c>
      <c r="O24" s="13" t="str">
        <f t="shared" ca="1" si="3"/>
        <v>入二FC</v>
      </c>
      <c r="P24" s="13" t="str">
        <f t="shared" ca="1" si="4"/>
        <v>ドリームスSC</v>
      </c>
      <c r="Q24" s="56">
        <v>3</v>
      </c>
      <c r="R24" s="56">
        <v>5</v>
      </c>
      <c r="S24" s="12" t="str">
        <f t="shared" si="8"/>
        <v>35</v>
      </c>
      <c r="T24" s="12">
        <f t="shared" si="9"/>
        <v>1</v>
      </c>
      <c r="U24" s="12">
        <f t="shared" ca="1" si="9"/>
        <v>36</v>
      </c>
      <c r="V24" s="12">
        <f t="shared" si="9"/>
        <v>6</v>
      </c>
      <c r="W24" s="12">
        <f t="shared" si="9"/>
        <v>2</v>
      </c>
      <c r="X24" s="12">
        <f t="shared" si="9"/>
        <v>3</v>
      </c>
    </row>
    <row r="25" spans="2:24" ht="23.1" customHeight="1" outlineLevel="1" x14ac:dyDescent="0.4">
      <c r="B25" s="41">
        <v>20</v>
      </c>
      <c r="C25" s="11" t="str">
        <f t="shared" ca="1" si="0"/>
        <v>38</v>
      </c>
      <c r="D25" s="11" t="str">
        <f t="shared" ca="1" si="1"/>
        <v>入二FC</v>
      </c>
      <c r="E25" s="65"/>
      <c r="F25" s="11" t="str">
        <f t="shared" si="5"/>
        <v/>
      </c>
      <c r="G25" s="65"/>
      <c r="H25" s="11" t="str">
        <f t="shared" ca="1" si="2"/>
        <v>大三SC</v>
      </c>
      <c r="I25" s="11"/>
      <c r="J25" s="11" t="str">
        <f t="shared" ca="1" si="6"/>
        <v>予定</v>
      </c>
      <c r="M25" s="42">
        <v>20</v>
      </c>
      <c r="N25" s="12">
        <f t="shared" ca="1" si="7"/>
        <v>18</v>
      </c>
      <c r="O25" s="13" t="str">
        <f t="shared" ca="1" si="3"/>
        <v>入二FC</v>
      </c>
      <c r="P25" s="13" t="str">
        <f t="shared" ca="1" si="4"/>
        <v>下丸子SSC A</v>
      </c>
      <c r="Q25" s="56">
        <v>3</v>
      </c>
      <c r="R25" s="56">
        <v>6</v>
      </c>
      <c r="S25" s="12" t="str">
        <f t="shared" si="8"/>
        <v>36</v>
      </c>
      <c r="T25" s="12">
        <f t="shared" si="9"/>
        <v>1</v>
      </c>
      <c r="U25" s="12">
        <f t="shared" ca="1" si="9"/>
        <v>36</v>
      </c>
      <c r="V25" s="12">
        <f t="shared" si="9"/>
        <v>6</v>
      </c>
      <c r="W25" s="12">
        <f t="shared" si="9"/>
        <v>2</v>
      </c>
      <c r="X25" s="12">
        <f t="shared" si="9"/>
        <v>3</v>
      </c>
    </row>
    <row r="26" spans="2:24" ht="23.1" customHeight="1" outlineLevel="1" x14ac:dyDescent="0.4">
      <c r="B26" s="41">
        <v>21</v>
      </c>
      <c r="C26" s="11" t="str">
        <f t="shared" ca="1" si="0"/>
        <v>39</v>
      </c>
      <c r="D26" s="11" t="str">
        <f t="shared" ca="1" si="1"/>
        <v>入二FC</v>
      </c>
      <c r="E26" s="65"/>
      <c r="F26" s="11" t="str">
        <f t="shared" si="5"/>
        <v/>
      </c>
      <c r="G26" s="65"/>
      <c r="H26" s="11" t="str">
        <f t="shared" ca="1" si="2"/>
        <v>糀谷FC</v>
      </c>
      <c r="I26" s="11"/>
      <c r="J26" s="11" t="str">
        <f t="shared" ca="1" si="6"/>
        <v>予定</v>
      </c>
      <c r="M26" s="42">
        <v>21</v>
      </c>
      <c r="N26" s="12">
        <f t="shared" ca="1" si="7"/>
        <v>19</v>
      </c>
      <c r="O26" s="13" t="str">
        <f t="shared" ca="1" si="3"/>
        <v>入二FC</v>
      </c>
      <c r="P26" s="13" t="str">
        <f t="shared" ca="1" si="4"/>
        <v>開桜FC</v>
      </c>
      <c r="Q26" s="56">
        <v>3</v>
      </c>
      <c r="R26" s="56">
        <v>7</v>
      </c>
      <c r="S26" s="12" t="str">
        <f t="shared" si="8"/>
        <v>37</v>
      </c>
      <c r="T26" s="12">
        <f t="shared" si="9"/>
        <v>1</v>
      </c>
      <c r="U26" s="12">
        <f t="shared" ca="1" si="9"/>
        <v>36</v>
      </c>
      <c r="V26" s="12">
        <f t="shared" si="9"/>
        <v>6</v>
      </c>
      <c r="W26" s="12">
        <f t="shared" si="9"/>
        <v>2</v>
      </c>
      <c r="X26" s="12">
        <f t="shared" si="9"/>
        <v>3</v>
      </c>
    </row>
    <row r="27" spans="2:24" ht="23.1" customHeight="1" outlineLevel="1" x14ac:dyDescent="0.4">
      <c r="B27" s="41">
        <v>22</v>
      </c>
      <c r="C27" s="11" t="str">
        <f t="shared" ca="1" si="0"/>
        <v>45</v>
      </c>
      <c r="D27" s="11" t="str">
        <f t="shared" ca="1" si="1"/>
        <v>ミッキーSC</v>
      </c>
      <c r="E27" s="65"/>
      <c r="F27" s="11" t="str">
        <f t="shared" si="5"/>
        <v/>
      </c>
      <c r="G27" s="65"/>
      <c r="H27" s="11" t="str">
        <f t="shared" ca="1" si="2"/>
        <v>ドリームスSC</v>
      </c>
      <c r="I27" s="11"/>
      <c r="J27" s="11" t="str">
        <f t="shared" ca="1" si="6"/>
        <v>予定</v>
      </c>
      <c r="M27" s="42">
        <v>22</v>
      </c>
      <c r="N27" s="12">
        <f t="shared" ca="1" si="7"/>
        <v>20</v>
      </c>
      <c r="O27" s="13" t="str">
        <f t="shared" ca="1" si="3"/>
        <v>入二FC</v>
      </c>
      <c r="P27" s="13" t="str">
        <f t="shared" ca="1" si="4"/>
        <v>大三SC</v>
      </c>
      <c r="Q27" s="56">
        <v>3</v>
      </c>
      <c r="R27" s="56">
        <v>8</v>
      </c>
      <c r="S27" s="12" t="str">
        <f t="shared" si="8"/>
        <v>38</v>
      </c>
      <c r="T27" s="12">
        <f t="shared" si="9"/>
        <v>1</v>
      </c>
      <c r="U27" s="12">
        <f t="shared" ca="1" si="9"/>
        <v>36</v>
      </c>
      <c r="V27" s="12">
        <f t="shared" si="9"/>
        <v>6</v>
      </c>
      <c r="W27" s="12">
        <f t="shared" si="9"/>
        <v>2</v>
      </c>
      <c r="X27" s="12">
        <f t="shared" si="9"/>
        <v>3</v>
      </c>
    </row>
    <row r="28" spans="2:24" ht="23.1" customHeight="1" outlineLevel="1" x14ac:dyDescent="0.4">
      <c r="B28" s="41">
        <v>23</v>
      </c>
      <c r="C28" s="11" t="str">
        <f t="shared" ca="1" si="0"/>
        <v>46</v>
      </c>
      <c r="D28" s="11" t="str">
        <f t="shared" ca="1" si="1"/>
        <v>ミッキーSC</v>
      </c>
      <c r="E28" s="65"/>
      <c r="F28" s="11" t="str">
        <f t="shared" si="5"/>
        <v/>
      </c>
      <c r="G28" s="65"/>
      <c r="H28" s="11" t="str">
        <f t="shared" ca="1" si="2"/>
        <v>下丸子SSC A</v>
      </c>
      <c r="I28" s="11"/>
      <c r="J28" s="11" t="str">
        <f t="shared" ca="1" si="6"/>
        <v>予定</v>
      </c>
      <c r="M28" s="42">
        <v>23</v>
      </c>
      <c r="N28" s="12">
        <f t="shared" ca="1" si="7"/>
        <v>21</v>
      </c>
      <c r="O28" s="13" t="str">
        <f t="shared" ca="1" si="3"/>
        <v>入二FC</v>
      </c>
      <c r="P28" s="13" t="str">
        <f t="shared" ca="1" si="4"/>
        <v>糀谷FC</v>
      </c>
      <c r="Q28" s="56">
        <v>3</v>
      </c>
      <c r="R28" s="56">
        <v>9</v>
      </c>
      <c r="S28" s="12" t="str">
        <f t="shared" si="8"/>
        <v>39</v>
      </c>
      <c r="T28" s="12">
        <f t="shared" si="9"/>
        <v>1</v>
      </c>
      <c r="U28" s="12">
        <f t="shared" ca="1" si="9"/>
        <v>36</v>
      </c>
      <c r="V28" s="12">
        <f t="shared" si="9"/>
        <v>6</v>
      </c>
      <c r="W28" s="12">
        <f t="shared" si="9"/>
        <v>2</v>
      </c>
      <c r="X28" s="12">
        <f t="shared" si="9"/>
        <v>3</v>
      </c>
    </row>
    <row r="29" spans="2:24" ht="23.1" customHeight="1" outlineLevel="1" x14ac:dyDescent="0.4">
      <c r="B29" s="41">
        <v>24</v>
      </c>
      <c r="C29" s="11" t="str">
        <f t="shared" ca="1" si="0"/>
        <v>47</v>
      </c>
      <c r="D29" s="11" t="str">
        <f t="shared" ca="1" si="1"/>
        <v>ミッキーSC</v>
      </c>
      <c r="E29" s="65"/>
      <c r="F29" s="11" t="str">
        <f t="shared" si="5"/>
        <v/>
      </c>
      <c r="G29" s="65"/>
      <c r="H29" s="11" t="str">
        <f t="shared" ca="1" si="2"/>
        <v>開桜FC</v>
      </c>
      <c r="I29" s="11"/>
      <c r="J29" s="11" t="str">
        <f t="shared" ca="1" si="6"/>
        <v>予定</v>
      </c>
      <c r="M29" s="42">
        <v>24</v>
      </c>
      <c r="N29" s="12">
        <f t="shared" ca="1" si="7"/>
        <v>21</v>
      </c>
      <c r="O29" s="13" t="str">
        <f t="shared" ca="1" si="3"/>
        <v>入二FC</v>
      </c>
      <c r="P29" s="13" t="str">
        <f t="shared" ca="1" si="4"/>
        <v/>
      </c>
      <c r="Q29" s="56">
        <v>3</v>
      </c>
      <c r="R29" s="56">
        <v>10</v>
      </c>
      <c r="S29" s="12" t="str">
        <f t="shared" si="8"/>
        <v>310</v>
      </c>
      <c r="T29" s="12">
        <f t="shared" si="9"/>
        <v>1</v>
      </c>
      <c r="U29" s="12">
        <f t="shared" ca="1" si="9"/>
        <v>36</v>
      </c>
      <c r="V29" s="12">
        <f t="shared" si="9"/>
        <v>6</v>
      </c>
      <c r="W29" s="12">
        <f t="shared" si="9"/>
        <v>2</v>
      </c>
      <c r="X29" s="12">
        <f t="shared" si="9"/>
        <v>3</v>
      </c>
    </row>
    <row r="30" spans="2:24" ht="23.1" customHeight="1" outlineLevel="1" x14ac:dyDescent="0.4">
      <c r="B30" s="41">
        <v>25</v>
      </c>
      <c r="C30" s="11" t="str">
        <f t="shared" ca="1" si="0"/>
        <v>48</v>
      </c>
      <c r="D30" s="11" t="str">
        <f t="shared" ca="1" si="1"/>
        <v>ミッキーSC</v>
      </c>
      <c r="E30" s="65"/>
      <c r="F30" s="11" t="str">
        <f t="shared" si="5"/>
        <v/>
      </c>
      <c r="G30" s="65"/>
      <c r="H30" s="11" t="str">
        <f t="shared" ca="1" si="2"/>
        <v>大三SC</v>
      </c>
      <c r="I30" s="11"/>
      <c r="J30" s="11" t="str">
        <f t="shared" ca="1" si="6"/>
        <v>予定</v>
      </c>
      <c r="M30" s="42">
        <v>25</v>
      </c>
      <c r="N30" s="12">
        <f t="shared" ca="1" si="7"/>
        <v>22</v>
      </c>
      <c r="O30" s="13" t="str">
        <f t="shared" ca="1" si="3"/>
        <v>ミッキーSC</v>
      </c>
      <c r="P30" s="13" t="str">
        <f t="shared" ca="1" si="4"/>
        <v>ドリームスSC</v>
      </c>
      <c r="Q30" s="56">
        <v>4</v>
      </c>
      <c r="R30" s="56">
        <v>5</v>
      </c>
      <c r="S30" s="12" t="str">
        <f t="shared" si="8"/>
        <v>45</v>
      </c>
      <c r="T30" s="12">
        <f t="shared" si="9"/>
        <v>1</v>
      </c>
      <c r="U30" s="12">
        <f t="shared" ca="1" si="9"/>
        <v>36</v>
      </c>
      <c r="V30" s="12">
        <f t="shared" si="9"/>
        <v>6</v>
      </c>
      <c r="W30" s="12">
        <f t="shared" si="9"/>
        <v>2</v>
      </c>
      <c r="X30" s="12">
        <f t="shared" si="9"/>
        <v>3</v>
      </c>
    </row>
    <row r="31" spans="2:24" ht="23.1" customHeight="1" outlineLevel="1" x14ac:dyDescent="0.4">
      <c r="B31" s="41">
        <v>26</v>
      </c>
      <c r="C31" s="11" t="str">
        <f t="shared" ca="1" si="0"/>
        <v>49</v>
      </c>
      <c r="D31" s="11" t="str">
        <f t="shared" ca="1" si="1"/>
        <v>ミッキーSC</v>
      </c>
      <c r="E31" s="65"/>
      <c r="F31" s="11" t="str">
        <f t="shared" si="5"/>
        <v/>
      </c>
      <c r="G31" s="65"/>
      <c r="H31" s="11" t="str">
        <f t="shared" ca="1" si="2"/>
        <v>糀谷FC</v>
      </c>
      <c r="I31" s="11"/>
      <c r="J31" s="11" t="str">
        <f t="shared" ca="1" si="6"/>
        <v>予定</v>
      </c>
      <c r="M31" s="42">
        <v>26</v>
      </c>
      <c r="N31" s="12">
        <f t="shared" ca="1" si="7"/>
        <v>23</v>
      </c>
      <c r="O31" s="13" t="str">
        <f t="shared" ca="1" si="3"/>
        <v>ミッキーSC</v>
      </c>
      <c r="P31" s="13" t="str">
        <f t="shared" ca="1" si="4"/>
        <v>下丸子SSC A</v>
      </c>
      <c r="Q31" s="56">
        <v>4</v>
      </c>
      <c r="R31" s="56">
        <v>6</v>
      </c>
      <c r="S31" s="12" t="str">
        <f t="shared" si="8"/>
        <v>46</v>
      </c>
      <c r="T31" s="12">
        <f t="shared" si="9"/>
        <v>1</v>
      </c>
      <c r="U31" s="12">
        <f t="shared" ca="1" si="9"/>
        <v>36</v>
      </c>
      <c r="V31" s="12">
        <f t="shared" si="9"/>
        <v>6</v>
      </c>
      <c r="W31" s="12">
        <f t="shared" si="9"/>
        <v>2</v>
      </c>
      <c r="X31" s="12">
        <f t="shared" si="9"/>
        <v>3</v>
      </c>
    </row>
    <row r="32" spans="2:24" ht="23.1" customHeight="1" outlineLevel="1" x14ac:dyDescent="0.4">
      <c r="B32" s="41">
        <v>27</v>
      </c>
      <c r="C32" s="11" t="str">
        <f t="shared" ca="1" si="0"/>
        <v>56</v>
      </c>
      <c r="D32" s="11" t="str">
        <f t="shared" ca="1" si="1"/>
        <v>ドリームスSC</v>
      </c>
      <c r="E32" s="65"/>
      <c r="F32" s="11" t="str">
        <f t="shared" si="5"/>
        <v/>
      </c>
      <c r="G32" s="65"/>
      <c r="H32" s="11" t="str">
        <f t="shared" ca="1" si="2"/>
        <v>下丸子SSC A</v>
      </c>
      <c r="I32" s="11"/>
      <c r="J32" s="11" t="str">
        <f t="shared" ca="1" si="6"/>
        <v>予定</v>
      </c>
      <c r="M32" s="42">
        <v>27</v>
      </c>
      <c r="N32" s="12">
        <f t="shared" ca="1" si="7"/>
        <v>24</v>
      </c>
      <c r="O32" s="13" t="str">
        <f t="shared" ca="1" si="3"/>
        <v>ミッキーSC</v>
      </c>
      <c r="P32" s="13" t="str">
        <f t="shared" ca="1" si="4"/>
        <v>開桜FC</v>
      </c>
      <c r="Q32" s="56">
        <v>4</v>
      </c>
      <c r="R32" s="56">
        <v>7</v>
      </c>
      <c r="S32" s="12" t="str">
        <f t="shared" si="8"/>
        <v>47</v>
      </c>
      <c r="T32" s="12">
        <f t="shared" si="9"/>
        <v>1</v>
      </c>
      <c r="U32" s="12">
        <f t="shared" ca="1" si="9"/>
        <v>36</v>
      </c>
      <c r="V32" s="12">
        <f t="shared" si="9"/>
        <v>6</v>
      </c>
      <c r="W32" s="12">
        <f t="shared" si="9"/>
        <v>2</v>
      </c>
      <c r="X32" s="12">
        <f t="shared" si="9"/>
        <v>3</v>
      </c>
    </row>
    <row r="33" spans="2:24" ht="23.1" customHeight="1" outlineLevel="1" x14ac:dyDescent="0.4">
      <c r="B33" s="41">
        <v>28</v>
      </c>
      <c r="C33" s="11" t="str">
        <f t="shared" ca="1" si="0"/>
        <v>57</v>
      </c>
      <c r="D33" s="11" t="str">
        <f t="shared" ca="1" si="1"/>
        <v>ドリームスSC</v>
      </c>
      <c r="E33" s="65"/>
      <c r="F33" s="11" t="str">
        <f t="shared" si="5"/>
        <v/>
      </c>
      <c r="G33" s="65"/>
      <c r="H33" s="11" t="str">
        <f t="shared" ca="1" si="2"/>
        <v>開桜FC</v>
      </c>
      <c r="I33" s="11"/>
      <c r="J33" s="11" t="str">
        <f t="shared" ca="1" si="6"/>
        <v>予定</v>
      </c>
      <c r="M33" s="42">
        <v>28</v>
      </c>
      <c r="N33" s="12">
        <f t="shared" ca="1" si="7"/>
        <v>25</v>
      </c>
      <c r="O33" s="13" t="str">
        <f t="shared" ca="1" si="3"/>
        <v>ミッキーSC</v>
      </c>
      <c r="P33" s="13" t="str">
        <f t="shared" ca="1" si="4"/>
        <v>大三SC</v>
      </c>
      <c r="Q33" s="56">
        <v>4</v>
      </c>
      <c r="R33" s="56">
        <v>8</v>
      </c>
      <c r="S33" s="12" t="str">
        <f t="shared" si="8"/>
        <v>48</v>
      </c>
      <c r="T33" s="12">
        <f t="shared" si="9"/>
        <v>1</v>
      </c>
      <c r="U33" s="12">
        <f t="shared" ca="1" si="9"/>
        <v>36</v>
      </c>
      <c r="V33" s="12">
        <f t="shared" si="9"/>
        <v>6</v>
      </c>
      <c r="W33" s="12">
        <f t="shared" si="9"/>
        <v>2</v>
      </c>
      <c r="X33" s="12">
        <f t="shared" si="9"/>
        <v>3</v>
      </c>
    </row>
    <row r="34" spans="2:24" ht="23.1" customHeight="1" outlineLevel="1" x14ac:dyDescent="0.4">
      <c r="B34" s="41">
        <v>29</v>
      </c>
      <c r="C34" s="11" t="str">
        <f t="shared" ca="1" si="0"/>
        <v>58</v>
      </c>
      <c r="D34" s="11" t="str">
        <f t="shared" ca="1" si="1"/>
        <v>ドリームスSC</v>
      </c>
      <c r="E34" s="65"/>
      <c r="F34" s="11" t="str">
        <f t="shared" si="5"/>
        <v/>
      </c>
      <c r="G34" s="65"/>
      <c r="H34" s="11" t="str">
        <f t="shared" ca="1" si="2"/>
        <v>大三SC</v>
      </c>
      <c r="I34" s="11"/>
      <c r="J34" s="11" t="str">
        <f t="shared" ca="1" si="6"/>
        <v>予定</v>
      </c>
      <c r="M34" s="42">
        <v>29</v>
      </c>
      <c r="N34" s="12">
        <f t="shared" ca="1" si="7"/>
        <v>26</v>
      </c>
      <c r="O34" s="13" t="str">
        <f t="shared" ca="1" si="3"/>
        <v>ミッキーSC</v>
      </c>
      <c r="P34" s="13" t="str">
        <f t="shared" ca="1" si="4"/>
        <v>糀谷FC</v>
      </c>
      <c r="Q34" s="56">
        <v>4</v>
      </c>
      <c r="R34" s="56">
        <v>9</v>
      </c>
      <c r="S34" s="12" t="str">
        <f t="shared" si="8"/>
        <v>49</v>
      </c>
      <c r="T34" s="12">
        <f t="shared" si="9"/>
        <v>1</v>
      </c>
      <c r="U34" s="12">
        <f t="shared" ca="1" si="9"/>
        <v>36</v>
      </c>
      <c r="V34" s="12">
        <f t="shared" si="9"/>
        <v>6</v>
      </c>
      <c r="W34" s="12">
        <f t="shared" si="9"/>
        <v>2</v>
      </c>
      <c r="X34" s="12">
        <f t="shared" si="9"/>
        <v>3</v>
      </c>
    </row>
    <row r="35" spans="2:24" ht="23.1" customHeight="1" outlineLevel="1" x14ac:dyDescent="0.4">
      <c r="B35" s="41">
        <v>30</v>
      </c>
      <c r="C35" s="11" t="str">
        <f t="shared" ca="1" si="0"/>
        <v>59</v>
      </c>
      <c r="D35" s="11" t="str">
        <f t="shared" ca="1" si="1"/>
        <v>ドリームスSC</v>
      </c>
      <c r="E35" s="65"/>
      <c r="F35" s="11" t="str">
        <f t="shared" si="5"/>
        <v/>
      </c>
      <c r="G35" s="65"/>
      <c r="H35" s="11" t="str">
        <f t="shared" ca="1" si="2"/>
        <v>糀谷FC</v>
      </c>
      <c r="I35" s="11"/>
      <c r="J35" s="11" t="str">
        <f t="shared" ca="1" si="6"/>
        <v>予定</v>
      </c>
      <c r="M35" s="42">
        <v>30</v>
      </c>
      <c r="N35" s="12">
        <f t="shared" ca="1" si="7"/>
        <v>26</v>
      </c>
      <c r="O35" s="13" t="str">
        <f t="shared" ca="1" si="3"/>
        <v>ミッキーSC</v>
      </c>
      <c r="P35" s="13" t="str">
        <f t="shared" ca="1" si="4"/>
        <v/>
      </c>
      <c r="Q35" s="56">
        <v>4</v>
      </c>
      <c r="R35" s="56">
        <v>10</v>
      </c>
      <c r="S35" s="12" t="str">
        <f t="shared" si="8"/>
        <v>410</v>
      </c>
      <c r="T35" s="12">
        <f t="shared" si="9"/>
        <v>1</v>
      </c>
      <c r="U35" s="12">
        <f t="shared" ca="1" si="9"/>
        <v>36</v>
      </c>
      <c r="V35" s="12">
        <f t="shared" si="9"/>
        <v>6</v>
      </c>
      <c r="W35" s="12">
        <f t="shared" si="9"/>
        <v>2</v>
      </c>
      <c r="X35" s="12">
        <f t="shared" si="9"/>
        <v>3</v>
      </c>
    </row>
    <row r="36" spans="2:24" ht="23.1" customHeight="1" outlineLevel="1" x14ac:dyDescent="0.4">
      <c r="B36" s="41">
        <v>31</v>
      </c>
      <c r="C36" s="11" t="str">
        <f t="shared" ca="1" si="0"/>
        <v>67</v>
      </c>
      <c r="D36" s="11" t="str">
        <f t="shared" ca="1" si="1"/>
        <v>下丸子SSC A</v>
      </c>
      <c r="E36" s="65"/>
      <c r="F36" s="11" t="str">
        <f t="shared" si="5"/>
        <v/>
      </c>
      <c r="G36" s="65"/>
      <c r="H36" s="11" t="str">
        <f t="shared" ca="1" si="2"/>
        <v>開桜FC</v>
      </c>
      <c r="I36" s="11"/>
      <c r="J36" s="11" t="str">
        <f t="shared" ca="1" si="6"/>
        <v>予定</v>
      </c>
      <c r="M36" s="42">
        <v>31</v>
      </c>
      <c r="N36" s="12">
        <f t="shared" ca="1" si="7"/>
        <v>27</v>
      </c>
      <c r="O36" s="13" t="str">
        <f t="shared" ca="1" si="3"/>
        <v>ドリームスSC</v>
      </c>
      <c r="P36" s="13" t="str">
        <f t="shared" ca="1" si="4"/>
        <v>下丸子SSC A</v>
      </c>
      <c r="Q36" s="56">
        <v>5</v>
      </c>
      <c r="R36" s="56">
        <v>6</v>
      </c>
      <c r="S36" s="12" t="str">
        <f t="shared" si="8"/>
        <v>56</v>
      </c>
      <c r="T36" s="12">
        <f t="shared" si="9"/>
        <v>1</v>
      </c>
      <c r="U36" s="12">
        <f t="shared" ca="1" si="9"/>
        <v>36</v>
      </c>
      <c r="V36" s="12">
        <f t="shared" si="9"/>
        <v>6</v>
      </c>
      <c r="W36" s="12">
        <f t="shared" si="9"/>
        <v>2</v>
      </c>
      <c r="X36" s="12">
        <f t="shared" si="9"/>
        <v>3</v>
      </c>
    </row>
    <row r="37" spans="2:24" ht="23.1" customHeight="1" outlineLevel="1" x14ac:dyDescent="0.4">
      <c r="B37" s="41">
        <v>32</v>
      </c>
      <c r="C37" s="11" t="str">
        <f t="shared" ca="1" si="0"/>
        <v>68</v>
      </c>
      <c r="D37" s="11" t="str">
        <f t="shared" ca="1" si="1"/>
        <v>下丸子SSC A</v>
      </c>
      <c r="E37" s="65"/>
      <c r="F37" s="11" t="str">
        <f t="shared" si="5"/>
        <v/>
      </c>
      <c r="G37" s="65"/>
      <c r="H37" s="11" t="str">
        <f t="shared" ca="1" si="2"/>
        <v>大三SC</v>
      </c>
      <c r="I37" s="11"/>
      <c r="J37" s="11" t="str">
        <f t="shared" ca="1" si="6"/>
        <v>予定</v>
      </c>
      <c r="M37" s="42">
        <v>32</v>
      </c>
      <c r="N37" s="12">
        <f t="shared" ca="1" si="7"/>
        <v>28</v>
      </c>
      <c r="O37" s="13" t="str">
        <f t="shared" ca="1" si="3"/>
        <v>ドリームスSC</v>
      </c>
      <c r="P37" s="13" t="str">
        <f t="shared" ca="1" si="4"/>
        <v>開桜FC</v>
      </c>
      <c r="Q37" s="56">
        <v>5</v>
      </c>
      <c r="R37" s="56">
        <v>7</v>
      </c>
      <c r="S37" s="12" t="str">
        <f t="shared" si="8"/>
        <v>57</v>
      </c>
      <c r="T37" s="12">
        <f t="shared" si="9"/>
        <v>1</v>
      </c>
      <c r="U37" s="12">
        <f t="shared" ca="1" si="9"/>
        <v>36</v>
      </c>
      <c r="V37" s="12">
        <f t="shared" si="9"/>
        <v>6</v>
      </c>
      <c r="W37" s="12">
        <f t="shared" si="9"/>
        <v>2</v>
      </c>
      <c r="X37" s="12">
        <f t="shared" si="9"/>
        <v>3</v>
      </c>
    </row>
    <row r="38" spans="2:24" ht="23.1" customHeight="1" outlineLevel="1" x14ac:dyDescent="0.4">
      <c r="B38" s="41">
        <v>33</v>
      </c>
      <c r="C38" s="11" t="str">
        <f t="shared" ca="1" si="0"/>
        <v>69</v>
      </c>
      <c r="D38" s="11" t="str">
        <f t="shared" ca="1" si="1"/>
        <v>下丸子SSC A</v>
      </c>
      <c r="E38" s="65"/>
      <c r="F38" s="11" t="str">
        <f t="shared" si="5"/>
        <v/>
      </c>
      <c r="G38" s="65"/>
      <c r="H38" s="11" t="str">
        <f t="shared" ca="1" si="2"/>
        <v>糀谷FC</v>
      </c>
      <c r="I38" s="11"/>
      <c r="J38" s="11" t="str">
        <f t="shared" ca="1" si="6"/>
        <v>予定</v>
      </c>
      <c r="M38" s="42">
        <v>33</v>
      </c>
      <c r="N38" s="12">
        <f t="shared" ca="1" si="7"/>
        <v>29</v>
      </c>
      <c r="O38" s="13" t="str">
        <f t="shared" ca="1" si="3"/>
        <v>ドリームスSC</v>
      </c>
      <c r="P38" s="13" t="str">
        <f t="shared" ca="1" si="4"/>
        <v>大三SC</v>
      </c>
      <c r="Q38" s="56">
        <v>5</v>
      </c>
      <c r="R38" s="56">
        <v>8</v>
      </c>
      <c r="S38" s="12" t="str">
        <f t="shared" si="8"/>
        <v>58</v>
      </c>
      <c r="T38" s="12">
        <f t="shared" si="9"/>
        <v>1</v>
      </c>
      <c r="U38" s="12">
        <f t="shared" ca="1" si="9"/>
        <v>36</v>
      </c>
      <c r="V38" s="12">
        <f t="shared" si="9"/>
        <v>6</v>
      </c>
      <c r="W38" s="12">
        <f t="shared" si="9"/>
        <v>2</v>
      </c>
      <c r="X38" s="12">
        <f t="shared" si="9"/>
        <v>3</v>
      </c>
    </row>
    <row r="39" spans="2:24" ht="23.1" customHeight="1" outlineLevel="1" x14ac:dyDescent="0.4">
      <c r="B39" s="41">
        <v>34</v>
      </c>
      <c r="C39" s="11" t="str">
        <f t="shared" ca="1" si="0"/>
        <v>78</v>
      </c>
      <c r="D39" s="11" t="str">
        <f t="shared" ca="1" si="1"/>
        <v>開桜FC</v>
      </c>
      <c r="E39" s="65"/>
      <c r="F39" s="11" t="str">
        <f t="shared" si="5"/>
        <v/>
      </c>
      <c r="G39" s="65"/>
      <c r="H39" s="11" t="str">
        <f t="shared" ca="1" si="2"/>
        <v>大三SC</v>
      </c>
      <c r="I39" s="11"/>
      <c r="J39" s="11" t="str">
        <f t="shared" ca="1" si="6"/>
        <v>予定</v>
      </c>
      <c r="M39" s="42">
        <v>34</v>
      </c>
      <c r="N39" s="12">
        <f t="shared" ca="1" si="7"/>
        <v>30</v>
      </c>
      <c r="O39" s="13" t="str">
        <f t="shared" ca="1" si="3"/>
        <v>ドリームスSC</v>
      </c>
      <c r="P39" s="13" t="str">
        <f t="shared" ca="1" si="4"/>
        <v>糀谷FC</v>
      </c>
      <c r="Q39" s="56">
        <v>5</v>
      </c>
      <c r="R39" s="56">
        <v>9</v>
      </c>
      <c r="S39" s="12" t="str">
        <f t="shared" si="8"/>
        <v>59</v>
      </c>
      <c r="T39" s="12">
        <f t="shared" si="9"/>
        <v>1</v>
      </c>
      <c r="U39" s="12">
        <f t="shared" ca="1" si="9"/>
        <v>36</v>
      </c>
      <c r="V39" s="12">
        <f t="shared" si="9"/>
        <v>6</v>
      </c>
      <c r="W39" s="12">
        <f t="shared" si="9"/>
        <v>2</v>
      </c>
      <c r="X39" s="12">
        <f t="shared" si="9"/>
        <v>3</v>
      </c>
    </row>
    <row r="40" spans="2:24" ht="23.1" customHeight="1" outlineLevel="1" x14ac:dyDescent="0.4">
      <c r="B40" s="41">
        <v>35</v>
      </c>
      <c r="C40" s="11" t="str">
        <f t="shared" ca="1" si="0"/>
        <v>79</v>
      </c>
      <c r="D40" s="11" t="str">
        <f t="shared" ca="1" si="1"/>
        <v>開桜FC</v>
      </c>
      <c r="E40" s="65"/>
      <c r="F40" s="11" t="str">
        <f t="shared" si="5"/>
        <v/>
      </c>
      <c r="G40" s="65"/>
      <c r="H40" s="11" t="str">
        <f t="shared" ca="1" si="2"/>
        <v>糀谷FC</v>
      </c>
      <c r="I40" s="11"/>
      <c r="J40" s="11" t="str">
        <f t="shared" ca="1" si="6"/>
        <v>予定</v>
      </c>
      <c r="M40" s="42">
        <v>35</v>
      </c>
      <c r="N40" s="12">
        <f t="shared" ca="1" si="7"/>
        <v>30</v>
      </c>
      <c r="O40" s="13" t="str">
        <f t="shared" ca="1" si="3"/>
        <v>ドリームスSC</v>
      </c>
      <c r="P40" s="13" t="str">
        <f t="shared" ca="1" si="4"/>
        <v/>
      </c>
      <c r="Q40" s="56">
        <v>5</v>
      </c>
      <c r="R40" s="56">
        <v>10</v>
      </c>
      <c r="S40" s="12" t="str">
        <f t="shared" si="8"/>
        <v>510</v>
      </c>
      <c r="T40" s="12">
        <f t="shared" si="9"/>
        <v>1</v>
      </c>
      <c r="U40" s="12">
        <f t="shared" ca="1" si="9"/>
        <v>36</v>
      </c>
      <c r="V40" s="12">
        <f t="shared" si="9"/>
        <v>6</v>
      </c>
      <c r="W40" s="12">
        <f t="shared" si="9"/>
        <v>2</v>
      </c>
      <c r="X40" s="12">
        <f t="shared" si="9"/>
        <v>3</v>
      </c>
    </row>
    <row r="41" spans="2:24" ht="23.1" customHeight="1" outlineLevel="1" x14ac:dyDescent="0.4">
      <c r="B41" s="41">
        <v>36</v>
      </c>
      <c r="C41" s="11" t="str">
        <f t="shared" ca="1" si="0"/>
        <v>89</v>
      </c>
      <c r="D41" s="11" t="str">
        <f t="shared" ca="1" si="1"/>
        <v>大三SC</v>
      </c>
      <c r="E41" s="65"/>
      <c r="F41" s="11" t="str">
        <f t="shared" si="5"/>
        <v/>
      </c>
      <c r="G41" s="65"/>
      <c r="H41" s="11" t="str">
        <f t="shared" ca="1" si="2"/>
        <v>糀谷FC</v>
      </c>
      <c r="I41" s="11"/>
      <c r="J41" s="11" t="str">
        <f t="shared" ca="1" si="6"/>
        <v>予定</v>
      </c>
      <c r="M41" s="42">
        <v>36</v>
      </c>
      <c r="N41" s="12">
        <f t="shared" ca="1" si="7"/>
        <v>31</v>
      </c>
      <c r="O41" s="13" t="str">
        <f t="shared" ca="1" si="3"/>
        <v>下丸子SSC A</v>
      </c>
      <c r="P41" s="13" t="str">
        <f t="shared" ca="1" si="4"/>
        <v>開桜FC</v>
      </c>
      <c r="Q41" s="56">
        <v>6</v>
      </c>
      <c r="R41" s="56">
        <v>7</v>
      </c>
      <c r="S41" s="12" t="str">
        <f t="shared" si="8"/>
        <v>67</v>
      </c>
      <c r="T41" s="12">
        <f t="shared" si="9"/>
        <v>1</v>
      </c>
      <c r="U41" s="12">
        <f t="shared" ca="1" si="9"/>
        <v>36</v>
      </c>
      <c r="V41" s="12">
        <f t="shared" si="9"/>
        <v>6</v>
      </c>
      <c r="W41" s="12">
        <f t="shared" si="9"/>
        <v>2</v>
      </c>
      <c r="X41" s="12">
        <f t="shared" si="9"/>
        <v>3</v>
      </c>
    </row>
    <row r="42" spans="2:24" ht="23.1" customHeight="1" outlineLevel="1" x14ac:dyDescent="0.4">
      <c r="B42" s="41">
        <v>37</v>
      </c>
      <c r="C42" s="11" t="str">
        <f t="shared" ca="1" si="0"/>
        <v/>
      </c>
      <c r="D42" s="11" t="str">
        <f t="shared" ca="1" si="1"/>
        <v/>
      </c>
      <c r="E42" s="65"/>
      <c r="F42" s="11" t="str">
        <f t="shared" si="5"/>
        <v/>
      </c>
      <c r="G42" s="65"/>
      <c r="H42" s="11" t="str">
        <f t="shared" ca="1" si="2"/>
        <v/>
      </c>
      <c r="I42" s="11"/>
      <c r="J42" s="11" t="str">
        <f t="shared" ca="1" si="6"/>
        <v/>
      </c>
      <c r="M42" s="42">
        <v>37</v>
      </c>
      <c r="N42" s="12">
        <f t="shared" ca="1" si="7"/>
        <v>32</v>
      </c>
      <c r="O42" s="13" t="str">
        <f t="shared" ca="1" si="3"/>
        <v>下丸子SSC A</v>
      </c>
      <c r="P42" s="13" t="str">
        <f t="shared" ca="1" si="4"/>
        <v>大三SC</v>
      </c>
      <c r="Q42" s="56">
        <v>6</v>
      </c>
      <c r="R42" s="56">
        <v>8</v>
      </c>
      <c r="S42" s="12" t="str">
        <f t="shared" si="8"/>
        <v>68</v>
      </c>
      <c r="T42" s="12">
        <f t="shared" si="9"/>
        <v>1</v>
      </c>
      <c r="U42" s="12">
        <f t="shared" ca="1" si="9"/>
        <v>36</v>
      </c>
      <c r="V42" s="12">
        <f t="shared" si="9"/>
        <v>6</v>
      </c>
      <c r="W42" s="12">
        <f t="shared" si="9"/>
        <v>2</v>
      </c>
      <c r="X42" s="12">
        <f t="shared" si="9"/>
        <v>3</v>
      </c>
    </row>
    <row r="43" spans="2:24" ht="23.1" customHeight="1" outlineLevel="1" x14ac:dyDescent="0.4">
      <c r="B43" s="41">
        <v>38</v>
      </c>
      <c r="C43" s="11" t="str">
        <f t="shared" ca="1" si="0"/>
        <v/>
      </c>
      <c r="D43" s="11" t="str">
        <f t="shared" ca="1" si="1"/>
        <v/>
      </c>
      <c r="E43" s="65"/>
      <c r="F43" s="11" t="str">
        <f t="shared" si="5"/>
        <v/>
      </c>
      <c r="G43" s="65"/>
      <c r="H43" s="11" t="str">
        <f t="shared" ca="1" si="2"/>
        <v/>
      </c>
      <c r="I43" s="11"/>
      <c r="J43" s="11" t="str">
        <f t="shared" ca="1" si="6"/>
        <v/>
      </c>
      <c r="M43" s="42">
        <v>38</v>
      </c>
      <c r="N43" s="12">
        <f t="shared" ca="1" si="7"/>
        <v>33</v>
      </c>
      <c r="O43" s="13" t="str">
        <f t="shared" ca="1" si="3"/>
        <v>下丸子SSC A</v>
      </c>
      <c r="P43" s="13" t="str">
        <f t="shared" ca="1" si="4"/>
        <v>糀谷FC</v>
      </c>
      <c r="Q43" s="56">
        <v>6</v>
      </c>
      <c r="R43" s="56">
        <v>9</v>
      </c>
      <c r="S43" s="12" t="str">
        <f t="shared" si="8"/>
        <v>69</v>
      </c>
      <c r="T43" s="12">
        <f t="shared" si="9"/>
        <v>1</v>
      </c>
      <c r="U43" s="12">
        <f t="shared" ca="1" si="9"/>
        <v>36</v>
      </c>
      <c r="V43" s="12">
        <f t="shared" si="9"/>
        <v>6</v>
      </c>
      <c r="W43" s="12">
        <f t="shared" si="9"/>
        <v>2</v>
      </c>
      <c r="X43" s="12">
        <f t="shared" si="9"/>
        <v>3</v>
      </c>
    </row>
    <row r="44" spans="2:24" ht="23.1" customHeight="1" outlineLevel="1" x14ac:dyDescent="0.4">
      <c r="B44" s="41">
        <v>39</v>
      </c>
      <c r="C44" s="11" t="str">
        <f t="shared" ca="1" si="0"/>
        <v/>
      </c>
      <c r="D44" s="11" t="str">
        <f t="shared" ca="1" si="1"/>
        <v/>
      </c>
      <c r="E44" s="65"/>
      <c r="F44" s="11" t="str">
        <f t="shared" si="5"/>
        <v/>
      </c>
      <c r="G44" s="65"/>
      <c r="H44" s="11" t="str">
        <f t="shared" ca="1" si="2"/>
        <v/>
      </c>
      <c r="I44" s="11"/>
      <c r="J44" s="11" t="str">
        <f t="shared" ca="1" si="6"/>
        <v/>
      </c>
      <c r="M44" s="42">
        <v>39</v>
      </c>
      <c r="N44" s="12">
        <f t="shared" ca="1" si="7"/>
        <v>33</v>
      </c>
      <c r="O44" s="13" t="str">
        <f t="shared" ca="1" si="3"/>
        <v>下丸子SSC A</v>
      </c>
      <c r="P44" s="13" t="str">
        <f t="shared" ca="1" si="4"/>
        <v/>
      </c>
      <c r="Q44" s="56">
        <v>6</v>
      </c>
      <c r="R44" s="56">
        <v>10</v>
      </c>
      <c r="S44" s="12" t="str">
        <f t="shared" si="8"/>
        <v>610</v>
      </c>
      <c r="T44" s="12">
        <f t="shared" si="9"/>
        <v>1</v>
      </c>
      <c r="U44" s="12">
        <f t="shared" ca="1" si="9"/>
        <v>36</v>
      </c>
      <c r="V44" s="12">
        <f t="shared" si="9"/>
        <v>6</v>
      </c>
      <c r="W44" s="12">
        <f t="shared" si="9"/>
        <v>2</v>
      </c>
      <c r="X44" s="12">
        <f t="shared" si="9"/>
        <v>3</v>
      </c>
    </row>
    <row r="45" spans="2:24" ht="23.1" customHeight="1" outlineLevel="1" x14ac:dyDescent="0.4">
      <c r="B45" s="41">
        <v>40</v>
      </c>
      <c r="C45" s="11" t="str">
        <f t="shared" ca="1" si="0"/>
        <v/>
      </c>
      <c r="D45" s="11" t="str">
        <f t="shared" ca="1" si="1"/>
        <v/>
      </c>
      <c r="E45" s="65"/>
      <c r="F45" s="11" t="str">
        <f t="shared" si="5"/>
        <v/>
      </c>
      <c r="G45" s="65"/>
      <c r="H45" s="11" t="str">
        <f t="shared" ca="1" si="2"/>
        <v/>
      </c>
      <c r="I45" s="11"/>
      <c r="J45" s="11" t="str">
        <f t="shared" ca="1" si="6"/>
        <v/>
      </c>
      <c r="M45" s="42">
        <v>40</v>
      </c>
      <c r="N45" s="12">
        <f t="shared" ca="1" si="7"/>
        <v>34</v>
      </c>
      <c r="O45" s="13" t="str">
        <f t="shared" ca="1" si="3"/>
        <v>開桜FC</v>
      </c>
      <c r="P45" s="13" t="str">
        <f t="shared" ca="1" si="4"/>
        <v>大三SC</v>
      </c>
      <c r="Q45" s="56">
        <v>7</v>
      </c>
      <c r="R45" s="56">
        <v>8</v>
      </c>
      <c r="S45" s="12" t="str">
        <f t="shared" si="8"/>
        <v>78</v>
      </c>
      <c r="T45" s="12">
        <f t="shared" si="9"/>
        <v>1</v>
      </c>
      <c r="U45" s="12">
        <f t="shared" ca="1" si="9"/>
        <v>36</v>
      </c>
      <c r="V45" s="12">
        <f t="shared" si="9"/>
        <v>6</v>
      </c>
      <c r="W45" s="12">
        <f t="shared" si="9"/>
        <v>2</v>
      </c>
      <c r="X45" s="12">
        <f t="shared" si="9"/>
        <v>3</v>
      </c>
    </row>
    <row r="46" spans="2:24" ht="23.1" customHeight="1" outlineLevel="1" x14ac:dyDescent="0.4">
      <c r="B46" s="41">
        <v>41</v>
      </c>
      <c r="C46" s="11" t="str">
        <f t="shared" ca="1" si="0"/>
        <v/>
      </c>
      <c r="D46" s="11" t="str">
        <f t="shared" ca="1" si="1"/>
        <v/>
      </c>
      <c r="E46" s="65"/>
      <c r="F46" s="11" t="str">
        <f t="shared" si="5"/>
        <v/>
      </c>
      <c r="G46" s="65"/>
      <c r="H46" s="11" t="str">
        <f t="shared" ca="1" si="2"/>
        <v/>
      </c>
      <c r="I46" s="11"/>
      <c r="J46" s="11" t="str">
        <f t="shared" ca="1" si="6"/>
        <v/>
      </c>
      <c r="M46" s="42">
        <v>41</v>
      </c>
      <c r="N46" s="12">
        <f t="shared" ca="1" si="7"/>
        <v>35</v>
      </c>
      <c r="O46" s="13" t="str">
        <f t="shared" ca="1" si="3"/>
        <v>開桜FC</v>
      </c>
      <c r="P46" s="13" t="str">
        <f t="shared" ca="1" si="4"/>
        <v>糀谷FC</v>
      </c>
      <c r="Q46" s="56">
        <v>7</v>
      </c>
      <c r="R46" s="56">
        <v>9</v>
      </c>
      <c r="S46" s="12" t="str">
        <f t="shared" si="8"/>
        <v>79</v>
      </c>
      <c r="T46" s="12">
        <f t="shared" si="9"/>
        <v>1</v>
      </c>
      <c r="U46" s="12">
        <f t="shared" ca="1" si="9"/>
        <v>36</v>
      </c>
      <c r="V46" s="12">
        <f t="shared" si="9"/>
        <v>6</v>
      </c>
      <c r="W46" s="12">
        <f t="shared" si="9"/>
        <v>2</v>
      </c>
      <c r="X46" s="12">
        <f t="shared" si="9"/>
        <v>3</v>
      </c>
    </row>
    <row r="47" spans="2:24" ht="23.1" customHeight="1" outlineLevel="1" x14ac:dyDescent="0.4">
      <c r="B47" s="41">
        <v>42</v>
      </c>
      <c r="C47" s="11" t="str">
        <f t="shared" ca="1" si="0"/>
        <v/>
      </c>
      <c r="D47" s="11" t="str">
        <f t="shared" ca="1" si="1"/>
        <v/>
      </c>
      <c r="E47" s="65"/>
      <c r="F47" s="11" t="str">
        <f t="shared" si="5"/>
        <v/>
      </c>
      <c r="G47" s="65"/>
      <c r="H47" s="11" t="str">
        <f t="shared" ca="1" si="2"/>
        <v/>
      </c>
      <c r="I47" s="11"/>
      <c r="J47" s="11" t="str">
        <f t="shared" ca="1" si="6"/>
        <v/>
      </c>
      <c r="M47" s="42">
        <v>42</v>
      </c>
      <c r="N47" s="12">
        <f t="shared" ca="1" si="7"/>
        <v>35</v>
      </c>
      <c r="O47" s="13" t="str">
        <f t="shared" ca="1" si="3"/>
        <v>開桜FC</v>
      </c>
      <c r="P47" s="13" t="str">
        <f t="shared" ca="1" si="4"/>
        <v/>
      </c>
      <c r="Q47" s="56">
        <v>7</v>
      </c>
      <c r="R47" s="56">
        <v>10</v>
      </c>
      <c r="S47" s="12" t="str">
        <f t="shared" si="8"/>
        <v>710</v>
      </c>
      <c r="T47" s="12">
        <f t="shared" si="9"/>
        <v>1</v>
      </c>
      <c r="U47" s="12">
        <f t="shared" ca="1" si="9"/>
        <v>36</v>
      </c>
      <c r="V47" s="12">
        <f t="shared" si="9"/>
        <v>6</v>
      </c>
      <c r="W47" s="12">
        <f t="shared" si="9"/>
        <v>2</v>
      </c>
      <c r="X47" s="12">
        <f t="shared" si="9"/>
        <v>3</v>
      </c>
    </row>
    <row r="48" spans="2:24" ht="23.1" customHeight="1" outlineLevel="1" x14ac:dyDescent="0.4">
      <c r="B48" s="41">
        <v>43</v>
      </c>
      <c r="C48" s="11" t="str">
        <f t="shared" ca="1" si="0"/>
        <v/>
      </c>
      <c r="D48" s="11" t="str">
        <f t="shared" ca="1" si="1"/>
        <v/>
      </c>
      <c r="E48" s="65"/>
      <c r="F48" s="11" t="str">
        <f t="shared" si="5"/>
        <v/>
      </c>
      <c r="G48" s="65"/>
      <c r="H48" s="11" t="str">
        <f t="shared" ca="1" si="2"/>
        <v/>
      </c>
      <c r="I48" s="11"/>
      <c r="J48" s="11" t="str">
        <f t="shared" ca="1" si="6"/>
        <v/>
      </c>
      <c r="M48" s="42">
        <v>43</v>
      </c>
      <c r="N48" s="12">
        <f t="shared" ca="1" si="7"/>
        <v>36</v>
      </c>
      <c r="O48" s="13" t="str">
        <f t="shared" ca="1" si="3"/>
        <v>大三SC</v>
      </c>
      <c r="P48" s="13" t="str">
        <f t="shared" ca="1" si="4"/>
        <v>糀谷FC</v>
      </c>
      <c r="Q48" s="56">
        <v>8</v>
      </c>
      <c r="R48" s="56">
        <v>9</v>
      </c>
      <c r="S48" s="12" t="str">
        <f t="shared" si="8"/>
        <v>89</v>
      </c>
      <c r="T48" s="12">
        <f t="shared" si="9"/>
        <v>1</v>
      </c>
      <c r="U48" s="12">
        <f t="shared" ca="1" si="9"/>
        <v>36</v>
      </c>
      <c r="V48" s="12">
        <f t="shared" si="9"/>
        <v>6</v>
      </c>
      <c r="W48" s="12">
        <f t="shared" si="9"/>
        <v>2</v>
      </c>
      <c r="X48" s="12">
        <f t="shared" si="9"/>
        <v>3</v>
      </c>
    </row>
    <row r="49" spans="2:24" ht="23.1" customHeight="1" outlineLevel="1" x14ac:dyDescent="0.4">
      <c r="B49" s="41">
        <v>44</v>
      </c>
      <c r="C49" s="11" t="str">
        <f t="shared" ca="1" si="0"/>
        <v/>
      </c>
      <c r="D49" s="11" t="str">
        <f t="shared" ca="1" si="1"/>
        <v/>
      </c>
      <c r="E49" s="65"/>
      <c r="F49" s="11" t="str">
        <f t="shared" si="5"/>
        <v/>
      </c>
      <c r="G49" s="65"/>
      <c r="H49" s="11" t="str">
        <f t="shared" ca="1" si="2"/>
        <v/>
      </c>
      <c r="I49" s="11"/>
      <c r="J49" s="11" t="str">
        <f t="shared" ca="1" si="6"/>
        <v/>
      </c>
      <c r="M49" s="42">
        <v>44</v>
      </c>
      <c r="N49" s="12">
        <f t="shared" ca="1" si="7"/>
        <v>36</v>
      </c>
      <c r="O49" s="13" t="str">
        <f t="shared" ca="1" si="3"/>
        <v>大三SC</v>
      </c>
      <c r="P49" s="13" t="str">
        <f t="shared" ca="1" si="4"/>
        <v/>
      </c>
      <c r="Q49" s="56">
        <v>8</v>
      </c>
      <c r="R49" s="56">
        <v>10</v>
      </c>
      <c r="S49" s="12" t="str">
        <f t="shared" si="8"/>
        <v>810</v>
      </c>
      <c r="T49" s="12">
        <f t="shared" si="9"/>
        <v>1</v>
      </c>
      <c r="U49" s="12">
        <f t="shared" ca="1" si="9"/>
        <v>36</v>
      </c>
      <c r="V49" s="12">
        <f t="shared" si="9"/>
        <v>6</v>
      </c>
      <c r="W49" s="12">
        <f t="shared" si="9"/>
        <v>2</v>
      </c>
      <c r="X49" s="12">
        <f t="shared" si="9"/>
        <v>3</v>
      </c>
    </row>
    <row r="50" spans="2:24" ht="23.1" customHeight="1" outlineLevel="1" x14ac:dyDescent="0.4">
      <c r="B50" s="41">
        <v>45</v>
      </c>
      <c r="C50" s="11" t="str">
        <f t="shared" ca="1" si="0"/>
        <v/>
      </c>
      <c r="D50" s="11" t="str">
        <f t="shared" ca="1" si="1"/>
        <v/>
      </c>
      <c r="E50" s="65"/>
      <c r="F50" s="11" t="str">
        <f t="shared" si="5"/>
        <v/>
      </c>
      <c r="G50" s="65"/>
      <c r="H50" s="11" t="str">
        <f t="shared" ca="1" si="2"/>
        <v/>
      </c>
      <c r="I50" s="11"/>
      <c r="J50" s="11" t="str">
        <f t="shared" ca="1" si="6"/>
        <v/>
      </c>
      <c r="M50" s="41">
        <v>45</v>
      </c>
      <c r="N50" s="12">
        <f t="shared" ca="1" si="7"/>
        <v>36</v>
      </c>
      <c r="O50" s="13" t="str">
        <f t="shared" ca="1" si="3"/>
        <v>糀谷FC</v>
      </c>
      <c r="P50" s="13" t="str">
        <f t="shared" ca="1" si="4"/>
        <v/>
      </c>
      <c r="Q50" s="56">
        <v>9</v>
      </c>
      <c r="R50" s="56">
        <v>10</v>
      </c>
      <c r="S50" s="12" t="str">
        <f t="shared" si="8"/>
        <v>910</v>
      </c>
      <c r="T50" s="12">
        <f t="shared" si="9"/>
        <v>1</v>
      </c>
      <c r="U50" s="12">
        <f t="shared" ca="1" si="9"/>
        <v>36</v>
      </c>
      <c r="V50" s="12">
        <f t="shared" si="9"/>
        <v>6</v>
      </c>
      <c r="W50" s="12">
        <f t="shared" si="9"/>
        <v>2</v>
      </c>
      <c r="X50" s="12">
        <f t="shared" si="9"/>
        <v>3</v>
      </c>
    </row>
    <row r="51" spans="2:24" s="60" customFormat="1" ht="23.1" customHeight="1" outlineLevel="1" x14ac:dyDescent="0.4">
      <c r="B51" s="60" t="s">
        <v>162</v>
      </c>
      <c r="M51" s="60" t="s">
        <v>163</v>
      </c>
    </row>
    <row r="52" spans="2:24" ht="23.1" customHeight="1" x14ac:dyDescent="0.4"/>
    <row r="53" spans="2:24" ht="25.5" x14ac:dyDescent="0.4">
      <c r="B53" s="52">
        <v>2</v>
      </c>
      <c r="C53" s="88" t="str">
        <f ca="1">INDIRECT("areaNameBlock"&amp;B53)</f>
        <v>２部Ａブロック</v>
      </c>
      <c r="D53" s="89"/>
      <c r="E53" s="90">
        <f ca="1">COUNTA(INDIRECT("listTeamBlock"&amp;$B53&amp;"a"))</f>
        <v>8</v>
      </c>
      <c r="F53" s="90"/>
      <c r="G53" s="90"/>
      <c r="H53" s="49">
        <f ca="1">IF(E53=0,0,COMBIN(E53,2))</f>
        <v>28</v>
      </c>
      <c r="I53" s="78">
        <f ca="1">IF(H53=0,"",J53/H53)</f>
        <v>0</v>
      </c>
      <c r="J53" s="64">
        <f ca="1">COUNTIF(J56:J100,"終了")</f>
        <v>0</v>
      </c>
      <c r="M53" s="53" t="s">
        <v>161</v>
      </c>
      <c r="N53" s="54"/>
      <c r="O53" s="54"/>
      <c r="P53" s="54"/>
      <c r="Q53" s="54"/>
      <c r="R53" s="54"/>
      <c r="S53" s="54"/>
      <c r="T53" s="57">
        <f>B53</f>
        <v>2</v>
      </c>
      <c r="U53" s="58">
        <f ca="1">H53</f>
        <v>28</v>
      </c>
      <c r="V53" s="55"/>
      <c r="W53" s="55"/>
      <c r="X53" s="55"/>
    </row>
    <row r="54" spans="2:24" ht="24" outlineLevel="1" x14ac:dyDescent="0.4">
      <c r="B54" s="42" t="s">
        <v>0</v>
      </c>
      <c r="C54" s="42"/>
      <c r="D54" s="42" t="s">
        <v>34</v>
      </c>
      <c r="E54" s="42" t="s">
        <v>60</v>
      </c>
      <c r="F54" s="42"/>
      <c r="G54" s="42" t="s">
        <v>61</v>
      </c>
      <c r="H54" s="42" t="s">
        <v>35</v>
      </c>
      <c r="I54" s="63" t="s">
        <v>185</v>
      </c>
      <c r="J54" s="63" t="s">
        <v>186</v>
      </c>
      <c r="M54" s="42" t="s">
        <v>39</v>
      </c>
      <c r="N54" s="42" t="s">
        <v>38</v>
      </c>
      <c r="O54" s="42" t="s">
        <v>34</v>
      </c>
      <c r="P54" s="42" t="s">
        <v>35</v>
      </c>
      <c r="Q54" s="42" t="s">
        <v>36</v>
      </c>
      <c r="R54" s="42" t="s">
        <v>37</v>
      </c>
      <c r="S54" s="42" t="s">
        <v>62</v>
      </c>
      <c r="T54" s="42" t="s">
        <v>160</v>
      </c>
      <c r="U54" s="42" t="s">
        <v>166</v>
      </c>
      <c r="V54" s="42" t="s">
        <v>167</v>
      </c>
      <c r="W54" s="42" t="s">
        <v>168</v>
      </c>
      <c r="X54" s="42" t="s">
        <v>169</v>
      </c>
    </row>
    <row r="55" spans="2:24" ht="24" outlineLevel="1" x14ac:dyDescent="0.4">
      <c r="B55" s="43"/>
      <c r="C55" s="43">
        <v>6</v>
      </c>
      <c r="D55" s="43">
        <v>2</v>
      </c>
      <c r="E55" s="43"/>
      <c r="F55" s="43"/>
      <c r="G55" s="43"/>
      <c r="H55" s="43">
        <v>3</v>
      </c>
      <c r="I55" s="63" t="s">
        <v>187</v>
      </c>
      <c r="J55" s="63"/>
      <c r="M55" s="43"/>
      <c r="N55" s="43"/>
      <c r="O55" s="43"/>
      <c r="P55" s="43"/>
      <c r="Q55" s="43"/>
      <c r="R55" s="43"/>
      <c r="S55" s="43"/>
      <c r="T55" s="43">
        <f>T53</f>
        <v>2</v>
      </c>
      <c r="U55" s="43">
        <f ca="1">U53</f>
        <v>28</v>
      </c>
      <c r="V55" s="43">
        <f>C55</f>
        <v>6</v>
      </c>
      <c r="W55" s="43">
        <f>D55</f>
        <v>2</v>
      </c>
      <c r="X55" s="43">
        <f>H55</f>
        <v>3</v>
      </c>
    </row>
    <row r="56" spans="2:24" ht="23.1" customHeight="1" outlineLevel="1" x14ac:dyDescent="0.4">
      <c r="B56" s="41">
        <v>1</v>
      </c>
      <c r="C56" s="11" t="str">
        <f t="shared" ref="C56:C100" ca="1" si="10">IF($B56&lt;=$U56,VLOOKUP($B56,INDIRECT("listMatch"&amp;T56),$V56,FALSE),"")</f>
        <v>12</v>
      </c>
      <c r="D56" s="11" t="str">
        <f t="shared" ref="D56:D100" ca="1" si="11">IF($B56&lt;=$U56,VLOOKUP($B56,INDIRECT("listMatch"&amp;T56),$W56,FALSE),"")</f>
        <v>フェニックスFC A</v>
      </c>
      <c r="E56" s="65"/>
      <c r="F56" s="11" t="str">
        <f>IF(AND(E56&lt;&gt;"",G56&lt;&gt;""),"-","")</f>
        <v/>
      </c>
      <c r="G56" s="65"/>
      <c r="H56" s="11" t="str">
        <f t="shared" ref="H56:H100" ca="1" si="12">IF($B56&lt;=$U56,VLOOKUP($B56,INDIRECT("listMatch"&amp;T56),$X56,FALSE),"")</f>
        <v>東一FC A</v>
      </c>
      <c r="I56" s="11"/>
      <c r="J56" s="11" t="str">
        <f ca="1">IF(C56="","",IF(AND(ISNUMBER(E56),ISNUMBER(G56)),"終了","予定"))</f>
        <v>予定</v>
      </c>
      <c r="M56" s="42">
        <v>1</v>
      </c>
      <c r="N56" s="12">
        <f ca="1">IF(OR(O56="",P56=""),N55,N55+1)</f>
        <v>1</v>
      </c>
      <c r="O56" s="13" t="str">
        <f ca="1">IF($E$53&lt;Q56,"",INDEX(INDIRECT("listTeamBlock"&amp;$T56&amp;"b"),Q56))</f>
        <v>フェニックスFC A</v>
      </c>
      <c r="P56" s="13" t="str">
        <f ca="1">IF($E$53&lt;R56,"",INDEX(INDIRECT("listTeamBlock"&amp;$T56&amp;"b"),R56))</f>
        <v>東一FC A</v>
      </c>
      <c r="Q56" s="56">
        <v>1</v>
      </c>
      <c r="R56" s="56">
        <v>2</v>
      </c>
      <c r="S56" s="12" t="str">
        <f>Q56&amp;R56</f>
        <v>12</v>
      </c>
      <c r="T56" s="12">
        <f>T55</f>
        <v>2</v>
      </c>
      <c r="U56" s="12">
        <f ca="1">U55</f>
        <v>28</v>
      </c>
      <c r="V56" s="12">
        <f>V55</f>
        <v>6</v>
      </c>
      <c r="W56" s="12">
        <f>W55</f>
        <v>2</v>
      </c>
      <c r="X56" s="12">
        <f>X55</f>
        <v>3</v>
      </c>
    </row>
    <row r="57" spans="2:24" ht="23.1" customHeight="1" outlineLevel="1" x14ac:dyDescent="0.4">
      <c r="B57" s="41">
        <v>2</v>
      </c>
      <c r="C57" s="11" t="str">
        <f t="shared" ca="1" si="10"/>
        <v>13</v>
      </c>
      <c r="D57" s="11" t="str">
        <f t="shared" ca="1" si="11"/>
        <v>フェニックスFC A</v>
      </c>
      <c r="E57" s="65"/>
      <c r="F57" s="11" t="str">
        <f t="shared" ref="F57:F75" si="13">IF(AND(E57&lt;&gt;"",G57&lt;&gt;""),"-","")</f>
        <v/>
      </c>
      <c r="G57" s="65"/>
      <c r="H57" s="11" t="str">
        <f t="shared" ca="1" si="12"/>
        <v>下丸子SSC B</v>
      </c>
      <c r="I57" s="11"/>
      <c r="J57" s="11" t="str">
        <f t="shared" ref="J57:J100" ca="1" si="14">IF(C57="","",IF(AND(ISNUMBER(E57),ISNUMBER(G57)),"終了","予定"))</f>
        <v>予定</v>
      </c>
      <c r="M57" s="42">
        <v>2</v>
      </c>
      <c r="N57" s="12">
        <f t="shared" ref="N57:N100" ca="1" si="15">IF(OR(O57="",P57=""),N56,N56+1)</f>
        <v>2</v>
      </c>
      <c r="O57" s="13" t="str">
        <f t="shared" ref="O57:O100" ca="1" si="16">IF($E$53&lt;Q57,"",INDEX(INDIRECT("listTeamBlock"&amp;$T57&amp;"b"),Q57))</f>
        <v>フェニックスFC A</v>
      </c>
      <c r="P57" s="13" t="str">
        <f t="shared" ref="P57:P100" ca="1" si="17">IF($E$53&lt;R57,"",INDEX(INDIRECT("listTeamBlock"&amp;$T57&amp;"b"),R57))</f>
        <v>下丸子SSC B</v>
      </c>
      <c r="Q57" s="56">
        <v>1</v>
      </c>
      <c r="R57" s="56">
        <v>3</v>
      </c>
      <c r="S57" s="12" t="str">
        <f t="shared" ref="S57:S100" si="18">Q57&amp;R57</f>
        <v>13</v>
      </c>
      <c r="T57" s="12">
        <f t="shared" ref="T57:T100" si="19">T56</f>
        <v>2</v>
      </c>
      <c r="U57" s="12">
        <f t="shared" ref="U57:U100" ca="1" si="20">U56</f>
        <v>28</v>
      </c>
      <c r="V57" s="12">
        <f t="shared" ref="V57:V100" si="21">V56</f>
        <v>6</v>
      </c>
      <c r="W57" s="12">
        <f t="shared" ref="W57:W100" si="22">W56</f>
        <v>2</v>
      </c>
      <c r="X57" s="12">
        <f t="shared" ref="X57:X100" si="23">X56</f>
        <v>3</v>
      </c>
    </row>
    <row r="58" spans="2:24" ht="23.1" customHeight="1" outlineLevel="1" x14ac:dyDescent="0.4">
      <c r="B58" s="41">
        <v>3</v>
      </c>
      <c r="C58" s="11" t="str">
        <f t="shared" ca="1" si="10"/>
        <v>14</v>
      </c>
      <c r="D58" s="11" t="str">
        <f t="shared" ca="1" si="11"/>
        <v>フェニックスFC A</v>
      </c>
      <c r="E58" s="65"/>
      <c r="F58" s="11" t="str">
        <f t="shared" si="13"/>
        <v/>
      </c>
      <c r="G58" s="65"/>
      <c r="H58" s="11" t="str">
        <f t="shared" ca="1" si="12"/>
        <v>池２FC</v>
      </c>
      <c r="I58" s="11"/>
      <c r="J58" s="11" t="str">
        <f t="shared" ca="1" si="14"/>
        <v>予定</v>
      </c>
      <c r="M58" s="42">
        <v>3</v>
      </c>
      <c r="N58" s="12">
        <f t="shared" ca="1" si="15"/>
        <v>3</v>
      </c>
      <c r="O58" s="13" t="str">
        <f t="shared" ca="1" si="16"/>
        <v>フェニックスFC A</v>
      </c>
      <c r="P58" s="13" t="str">
        <f t="shared" ca="1" si="17"/>
        <v>池２FC</v>
      </c>
      <c r="Q58" s="56">
        <v>1</v>
      </c>
      <c r="R58" s="56">
        <v>4</v>
      </c>
      <c r="S58" s="12" t="str">
        <f t="shared" si="18"/>
        <v>14</v>
      </c>
      <c r="T58" s="12">
        <f t="shared" si="19"/>
        <v>2</v>
      </c>
      <c r="U58" s="12">
        <f t="shared" ca="1" si="20"/>
        <v>28</v>
      </c>
      <c r="V58" s="12">
        <f t="shared" si="21"/>
        <v>6</v>
      </c>
      <c r="W58" s="12">
        <f t="shared" si="22"/>
        <v>2</v>
      </c>
      <c r="X58" s="12">
        <f t="shared" si="23"/>
        <v>3</v>
      </c>
    </row>
    <row r="59" spans="2:24" ht="23.1" customHeight="1" outlineLevel="1" x14ac:dyDescent="0.4">
      <c r="B59" s="41">
        <v>4</v>
      </c>
      <c r="C59" s="11" t="str">
        <f t="shared" ca="1" si="10"/>
        <v>15</v>
      </c>
      <c r="D59" s="11" t="str">
        <f t="shared" ca="1" si="11"/>
        <v>フェニックスFC A</v>
      </c>
      <c r="E59" s="65"/>
      <c r="F59" s="11" t="str">
        <f t="shared" si="13"/>
        <v/>
      </c>
      <c r="G59" s="65"/>
      <c r="H59" s="11" t="str">
        <f t="shared" ca="1" si="12"/>
        <v>馬込FC</v>
      </c>
      <c r="I59" s="11"/>
      <c r="J59" s="11" t="str">
        <f t="shared" ca="1" si="14"/>
        <v>予定</v>
      </c>
      <c r="M59" s="42">
        <v>4</v>
      </c>
      <c r="N59" s="12">
        <f t="shared" ca="1" si="15"/>
        <v>4</v>
      </c>
      <c r="O59" s="13" t="str">
        <f t="shared" ca="1" si="16"/>
        <v>フェニックスFC A</v>
      </c>
      <c r="P59" s="13" t="str">
        <f t="shared" ca="1" si="17"/>
        <v>馬込FC</v>
      </c>
      <c r="Q59" s="56">
        <v>1</v>
      </c>
      <c r="R59" s="56">
        <v>5</v>
      </c>
      <c r="S59" s="12" t="str">
        <f t="shared" si="18"/>
        <v>15</v>
      </c>
      <c r="T59" s="12">
        <f t="shared" si="19"/>
        <v>2</v>
      </c>
      <c r="U59" s="12">
        <f t="shared" ca="1" si="20"/>
        <v>28</v>
      </c>
      <c r="V59" s="12">
        <f t="shared" si="21"/>
        <v>6</v>
      </c>
      <c r="W59" s="12">
        <f t="shared" si="22"/>
        <v>2</v>
      </c>
      <c r="X59" s="12">
        <f t="shared" si="23"/>
        <v>3</v>
      </c>
    </row>
    <row r="60" spans="2:24" ht="23.1" customHeight="1" outlineLevel="1" x14ac:dyDescent="0.4">
      <c r="B60" s="41">
        <v>5</v>
      </c>
      <c r="C60" s="11" t="str">
        <f t="shared" ca="1" si="10"/>
        <v>16</v>
      </c>
      <c r="D60" s="11" t="str">
        <f t="shared" ca="1" si="11"/>
        <v>フェニックスFC A</v>
      </c>
      <c r="E60" s="65"/>
      <c r="F60" s="11" t="str">
        <f t="shared" si="13"/>
        <v/>
      </c>
      <c r="G60" s="65"/>
      <c r="H60" s="11" t="str">
        <f t="shared" ca="1" si="12"/>
        <v>ハイロウズ東京</v>
      </c>
      <c r="I60" s="11"/>
      <c r="J60" s="11" t="str">
        <f t="shared" ca="1" si="14"/>
        <v>予定</v>
      </c>
      <c r="M60" s="42">
        <v>5</v>
      </c>
      <c r="N60" s="12">
        <f t="shared" ca="1" si="15"/>
        <v>5</v>
      </c>
      <c r="O60" s="13" t="str">
        <f t="shared" ca="1" si="16"/>
        <v>フェニックスFC A</v>
      </c>
      <c r="P60" s="13" t="str">
        <f t="shared" ca="1" si="17"/>
        <v>ハイロウズ東京</v>
      </c>
      <c r="Q60" s="56">
        <v>1</v>
      </c>
      <c r="R60" s="56">
        <v>6</v>
      </c>
      <c r="S60" s="12" t="str">
        <f t="shared" si="18"/>
        <v>16</v>
      </c>
      <c r="T60" s="12">
        <f t="shared" si="19"/>
        <v>2</v>
      </c>
      <c r="U60" s="12">
        <f t="shared" ca="1" si="20"/>
        <v>28</v>
      </c>
      <c r="V60" s="12">
        <f t="shared" si="21"/>
        <v>6</v>
      </c>
      <c r="W60" s="12">
        <f t="shared" si="22"/>
        <v>2</v>
      </c>
      <c r="X60" s="12">
        <f t="shared" si="23"/>
        <v>3</v>
      </c>
    </row>
    <row r="61" spans="2:24" ht="23.1" customHeight="1" outlineLevel="1" x14ac:dyDescent="0.4">
      <c r="B61" s="41">
        <v>6</v>
      </c>
      <c r="C61" s="11" t="str">
        <f t="shared" ca="1" si="10"/>
        <v>17</v>
      </c>
      <c r="D61" s="11" t="str">
        <f t="shared" ca="1" si="11"/>
        <v>フェニックスFC A</v>
      </c>
      <c r="E61" s="65"/>
      <c r="F61" s="11" t="str">
        <f t="shared" si="13"/>
        <v/>
      </c>
      <c r="G61" s="65"/>
      <c r="H61" s="11" t="str">
        <f t="shared" ca="1" si="12"/>
        <v>中萩YF</v>
      </c>
      <c r="I61" s="11"/>
      <c r="J61" s="11" t="str">
        <f t="shared" ca="1" si="14"/>
        <v>予定</v>
      </c>
      <c r="M61" s="42">
        <v>6</v>
      </c>
      <c r="N61" s="12">
        <f t="shared" ca="1" si="15"/>
        <v>6</v>
      </c>
      <c r="O61" s="13" t="str">
        <f t="shared" ca="1" si="16"/>
        <v>フェニックスFC A</v>
      </c>
      <c r="P61" s="13" t="str">
        <f t="shared" ca="1" si="17"/>
        <v>中萩YF</v>
      </c>
      <c r="Q61" s="56">
        <v>1</v>
      </c>
      <c r="R61" s="56">
        <v>7</v>
      </c>
      <c r="S61" s="12" t="str">
        <f t="shared" si="18"/>
        <v>17</v>
      </c>
      <c r="T61" s="12">
        <f t="shared" si="19"/>
        <v>2</v>
      </c>
      <c r="U61" s="12">
        <f t="shared" ca="1" si="20"/>
        <v>28</v>
      </c>
      <c r="V61" s="12">
        <f t="shared" si="21"/>
        <v>6</v>
      </c>
      <c r="W61" s="12">
        <f t="shared" si="22"/>
        <v>2</v>
      </c>
      <c r="X61" s="12">
        <f t="shared" si="23"/>
        <v>3</v>
      </c>
    </row>
    <row r="62" spans="2:24" ht="23.1" customHeight="1" outlineLevel="1" x14ac:dyDescent="0.4">
      <c r="B62" s="41">
        <v>7</v>
      </c>
      <c r="C62" s="11" t="str">
        <f t="shared" ca="1" si="10"/>
        <v>18</v>
      </c>
      <c r="D62" s="11" t="str">
        <f t="shared" ca="1" si="11"/>
        <v>フェニックスFC A</v>
      </c>
      <c r="E62" s="65"/>
      <c r="F62" s="11" t="str">
        <f t="shared" si="13"/>
        <v/>
      </c>
      <c r="G62" s="65"/>
      <c r="H62" s="11" t="str">
        <f t="shared" ca="1" si="12"/>
        <v>ウイングス</v>
      </c>
      <c r="I62" s="11"/>
      <c r="J62" s="11" t="str">
        <f t="shared" ca="1" si="14"/>
        <v>予定</v>
      </c>
      <c r="M62" s="42">
        <v>7</v>
      </c>
      <c r="N62" s="12">
        <f t="shared" ca="1" si="15"/>
        <v>7</v>
      </c>
      <c r="O62" s="13" t="str">
        <f t="shared" ca="1" si="16"/>
        <v>フェニックスFC A</v>
      </c>
      <c r="P62" s="13" t="str">
        <f t="shared" ca="1" si="17"/>
        <v>ウイングス</v>
      </c>
      <c r="Q62" s="56">
        <v>1</v>
      </c>
      <c r="R62" s="56">
        <v>8</v>
      </c>
      <c r="S62" s="12" t="str">
        <f t="shared" si="18"/>
        <v>18</v>
      </c>
      <c r="T62" s="12">
        <f t="shared" si="19"/>
        <v>2</v>
      </c>
      <c r="U62" s="12">
        <f t="shared" ca="1" si="20"/>
        <v>28</v>
      </c>
      <c r="V62" s="12">
        <f t="shared" si="21"/>
        <v>6</v>
      </c>
      <c r="W62" s="12">
        <f t="shared" si="22"/>
        <v>2</v>
      </c>
      <c r="X62" s="12">
        <f t="shared" si="23"/>
        <v>3</v>
      </c>
    </row>
    <row r="63" spans="2:24" ht="23.1" customHeight="1" outlineLevel="1" x14ac:dyDescent="0.4">
      <c r="B63" s="41">
        <v>8</v>
      </c>
      <c r="C63" s="11" t="str">
        <f t="shared" ca="1" si="10"/>
        <v>23</v>
      </c>
      <c r="D63" s="11" t="str">
        <f t="shared" ca="1" si="11"/>
        <v>東一FC A</v>
      </c>
      <c r="E63" s="65"/>
      <c r="F63" s="11" t="str">
        <f t="shared" si="13"/>
        <v/>
      </c>
      <c r="G63" s="65"/>
      <c r="H63" s="11" t="str">
        <f t="shared" ca="1" si="12"/>
        <v>下丸子SSC B</v>
      </c>
      <c r="I63" s="11"/>
      <c r="J63" s="11" t="str">
        <f t="shared" ca="1" si="14"/>
        <v>予定</v>
      </c>
      <c r="M63" s="42">
        <v>8</v>
      </c>
      <c r="N63" s="12">
        <f t="shared" ca="1" si="15"/>
        <v>7</v>
      </c>
      <c r="O63" s="13" t="str">
        <f t="shared" ca="1" si="16"/>
        <v>フェニックスFC A</v>
      </c>
      <c r="P63" s="13" t="str">
        <f t="shared" ca="1" si="17"/>
        <v/>
      </c>
      <c r="Q63" s="56">
        <v>1</v>
      </c>
      <c r="R63" s="56">
        <v>9</v>
      </c>
      <c r="S63" s="12" t="str">
        <f t="shared" si="18"/>
        <v>19</v>
      </c>
      <c r="T63" s="12">
        <f t="shared" si="19"/>
        <v>2</v>
      </c>
      <c r="U63" s="12">
        <f t="shared" ca="1" si="20"/>
        <v>28</v>
      </c>
      <c r="V63" s="12">
        <f t="shared" si="21"/>
        <v>6</v>
      </c>
      <c r="W63" s="12">
        <f t="shared" si="22"/>
        <v>2</v>
      </c>
      <c r="X63" s="12">
        <f t="shared" si="23"/>
        <v>3</v>
      </c>
    </row>
    <row r="64" spans="2:24" ht="23.1" customHeight="1" outlineLevel="1" x14ac:dyDescent="0.4">
      <c r="B64" s="41">
        <v>9</v>
      </c>
      <c r="C64" s="11" t="str">
        <f t="shared" ca="1" si="10"/>
        <v>24</v>
      </c>
      <c r="D64" s="11" t="str">
        <f t="shared" ca="1" si="11"/>
        <v>東一FC A</v>
      </c>
      <c r="E64" s="65"/>
      <c r="F64" s="11" t="str">
        <f t="shared" si="13"/>
        <v/>
      </c>
      <c r="G64" s="65"/>
      <c r="H64" s="11" t="str">
        <f t="shared" ca="1" si="12"/>
        <v>池２FC</v>
      </c>
      <c r="I64" s="11"/>
      <c r="J64" s="11" t="str">
        <f t="shared" ca="1" si="14"/>
        <v>予定</v>
      </c>
      <c r="M64" s="42">
        <v>9</v>
      </c>
      <c r="N64" s="12">
        <f t="shared" ca="1" si="15"/>
        <v>7</v>
      </c>
      <c r="O64" s="13" t="str">
        <f t="shared" ca="1" si="16"/>
        <v>フェニックスFC A</v>
      </c>
      <c r="P64" s="13" t="str">
        <f t="shared" ca="1" si="17"/>
        <v/>
      </c>
      <c r="Q64" s="56">
        <v>1</v>
      </c>
      <c r="R64" s="56">
        <v>10</v>
      </c>
      <c r="S64" s="12" t="str">
        <f t="shared" si="18"/>
        <v>110</v>
      </c>
      <c r="T64" s="12">
        <f t="shared" si="19"/>
        <v>2</v>
      </c>
      <c r="U64" s="12">
        <f t="shared" ca="1" si="20"/>
        <v>28</v>
      </c>
      <c r="V64" s="12">
        <f t="shared" si="21"/>
        <v>6</v>
      </c>
      <c r="W64" s="12">
        <f t="shared" si="22"/>
        <v>2</v>
      </c>
      <c r="X64" s="12">
        <f t="shared" si="23"/>
        <v>3</v>
      </c>
    </row>
    <row r="65" spans="2:24" ht="23.1" customHeight="1" outlineLevel="1" x14ac:dyDescent="0.4">
      <c r="B65" s="41">
        <v>10</v>
      </c>
      <c r="C65" s="11" t="str">
        <f t="shared" ca="1" si="10"/>
        <v>25</v>
      </c>
      <c r="D65" s="11" t="str">
        <f t="shared" ca="1" si="11"/>
        <v>東一FC A</v>
      </c>
      <c r="E65" s="65"/>
      <c r="F65" s="11" t="str">
        <f t="shared" si="13"/>
        <v/>
      </c>
      <c r="G65" s="65"/>
      <c r="H65" s="11" t="str">
        <f t="shared" ca="1" si="12"/>
        <v>馬込FC</v>
      </c>
      <c r="I65" s="11"/>
      <c r="J65" s="11" t="str">
        <f t="shared" ca="1" si="14"/>
        <v>予定</v>
      </c>
      <c r="M65" s="42">
        <v>10</v>
      </c>
      <c r="N65" s="12">
        <f t="shared" ca="1" si="15"/>
        <v>8</v>
      </c>
      <c r="O65" s="13" t="str">
        <f t="shared" ca="1" si="16"/>
        <v>東一FC A</v>
      </c>
      <c r="P65" s="13" t="str">
        <f t="shared" ca="1" si="17"/>
        <v>下丸子SSC B</v>
      </c>
      <c r="Q65" s="56">
        <v>2</v>
      </c>
      <c r="R65" s="56">
        <v>3</v>
      </c>
      <c r="S65" s="12" t="str">
        <f t="shared" si="18"/>
        <v>23</v>
      </c>
      <c r="T65" s="12">
        <f t="shared" si="19"/>
        <v>2</v>
      </c>
      <c r="U65" s="12">
        <f t="shared" ca="1" si="20"/>
        <v>28</v>
      </c>
      <c r="V65" s="12">
        <f t="shared" si="21"/>
        <v>6</v>
      </c>
      <c r="W65" s="12">
        <f t="shared" si="22"/>
        <v>2</v>
      </c>
      <c r="X65" s="12">
        <f t="shared" si="23"/>
        <v>3</v>
      </c>
    </row>
    <row r="66" spans="2:24" ht="23.1" customHeight="1" outlineLevel="1" x14ac:dyDescent="0.4">
      <c r="B66" s="41">
        <v>11</v>
      </c>
      <c r="C66" s="11" t="str">
        <f t="shared" ca="1" si="10"/>
        <v>26</v>
      </c>
      <c r="D66" s="11" t="str">
        <f t="shared" ca="1" si="11"/>
        <v>東一FC A</v>
      </c>
      <c r="E66" s="65"/>
      <c r="F66" s="11" t="str">
        <f t="shared" si="13"/>
        <v/>
      </c>
      <c r="G66" s="65"/>
      <c r="H66" s="11" t="str">
        <f t="shared" ca="1" si="12"/>
        <v>ハイロウズ東京</v>
      </c>
      <c r="I66" s="11"/>
      <c r="J66" s="11" t="str">
        <f t="shared" ca="1" si="14"/>
        <v>予定</v>
      </c>
      <c r="M66" s="42">
        <v>11</v>
      </c>
      <c r="N66" s="12">
        <f t="shared" ca="1" si="15"/>
        <v>9</v>
      </c>
      <c r="O66" s="13" t="str">
        <f t="shared" ca="1" si="16"/>
        <v>東一FC A</v>
      </c>
      <c r="P66" s="13" t="str">
        <f t="shared" ca="1" si="17"/>
        <v>池２FC</v>
      </c>
      <c r="Q66" s="56">
        <v>2</v>
      </c>
      <c r="R66" s="56">
        <v>4</v>
      </c>
      <c r="S66" s="12" t="str">
        <f t="shared" si="18"/>
        <v>24</v>
      </c>
      <c r="T66" s="12">
        <f t="shared" si="19"/>
        <v>2</v>
      </c>
      <c r="U66" s="12">
        <f t="shared" ca="1" si="20"/>
        <v>28</v>
      </c>
      <c r="V66" s="12">
        <f t="shared" si="21"/>
        <v>6</v>
      </c>
      <c r="W66" s="12">
        <f t="shared" si="22"/>
        <v>2</v>
      </c>
      <c r="X66" s="12">
        <f t="shared" si="23"/>
        <v>3</v>
      </c>
    </row>
    <row r="67" spans="2:24" ht="23.1" customHeight="1" outlineLevel="1" x14ac:dyDescent="0.4">
      <c r="B67" s="41">
        <v>12</v>
      </c>
      <c r="C67" s="11" t="str">
        <f t="shared" ca="1" si="10"/>
        <v>27</v>
      </c>
      <c r="D67" s="11" t="str">
        <f t="shared" ca="1" si="11"/>
        <v>東一FC A</v>
      </c>
      <c r="E67" s="65"/>
      <c r="F67" s="11" t="str">
        <f t="shared" si="13"/>
        <v/>
      </c>
      <c r="G67" s="65"/>
      <c r="H67" s="11" t="str">
        <f t="shared" ca="1" si="12"/>
        <v>中萩YF</v>
      </c>
      <c r="I67" s="11"/>
      <c r="J67" s="11" t="str">
        <f t="shared" ca="1" si="14"/>
        <v>予定</v>
      </c>
      <c r="M67" s="42">
        <v>12</v>
      </c>
      <c r="N67" s="12">
        <f t="shared" ca="1" si="15"/>
        <v>10</v>
      </c>
      <c r="O67" s="13" t="str">
        <f t="shared" ca="1" si="16"/>
        <v>東一FC A</v>
      </c>
      <c r="P67" s="13" t="str">
        <f t="shared" ca="1" si="17"/>
        <v>馬込FC</v>
      </c>
      <c r="Q67" s="56">
        <v>2</v>
      </c>
      <c r="R67" s="56">
        <v>5</v>
      </c>
      <c r="S67" s="12" t="str">
        <f t="shared" si="18"/>
        <v>25</v>
      </c>
      <c r="T67" s="12">
        <f t="shared" si="19"/>
        <v>2</v>
      </c>
      <c r="U67" s="12">
        <f t="shared" ca="1" si="20"/>
        <v>28</v>
      </c>
      <c r="V67" s="12">
        <f t="shared" si="21"/>
        <v>6</v>
      </c>
      <c r="W67" s="12">
        <f t="shared" si="22"/>
        <v>2</v>
      </c>
      <c r="X67" s="12">
        <f t="shared" si="23"/>
        <v>3</v>
      </c>
    </row>
    <row r="68" spans="2:24" ht="23.1" customHeight="1" outlineLevel="1" x14ac:dyDescent="0.4">
      <c r="B68" s="41">
        <v>13</v>
      </c>
      <c r="C68" s="11" t="str">
        <f t="shared" ca="1" si="10"/>
        <v>28</v>
      </c>
      <c r="D68" s="11" t="str">
        <f t="shared" ca="1" si="11"/>
        <v>東一FC A</v>
      </c>
      <c r="E68" s="65"/>
      <c r="F68" s="11" t="str">
        <f t="shared" si="13"/>
        <v/>
      </c>
      <c r="G68" s="65"/>
      <c r="H68" s="11" t="str">
        <f t="shared" ca="1" si="12"/>
        <v>ウイングス</v>
      </c>
      <c r="I68" s="11"/>
      <c r="J68" s="11" t="str">
        <f t="shared" ca="1" si="14"/>
        <v>予定</v>
      </c>
      <c r="M68" s="42">
        <v>13</v>
      </c>
      <c r="N68" s="12">
        <f t="shared" ca="1" si="15"/>
        <v>11</v>
      </c>
      <c r="O68" s="13" t="str">
        <f t="shared" ca="1" si="16"/>
        <v>東一FC A</v>
      </c>
      <c r="P68" s="13" t="str">
        <f t="shared" ca="1" si="17"/>
        <v>ハイロウズ東京</v>
      </c>
      <c r="Q68" s="56">
        <v>2</v>
      </c>
      <c r="R68" s="56">
        <v>6</v>
      </c>
      <c r="S68" s="12" t="str">
        <f t="shared" si="18"/>
        <v>26</v>
      </c>
      <c r="T68" s="12">
        <f t="shared" si="19"/>
        <v>2</v>
      </c>
      <c r="U68" s="12">
        <f t="shared" ca="1" si="20"/>
        <v>28</v>
      </c>
      <c r="V68" s="12">
        <f t="shared" si="21"/>
        <v>6</v>
      </c>
      <c r="W68" s="12">
        <f t="shared" si="22"/>
        <v>2</v>
      </c>
      <c r="X68" s="12">
        <f t="shared" si="23"/>
        <v>3</v>
      </c>
    </row>
    <row r="69" spans="2:24" ht="23.1" customHeight="1" outlineLevel="1" x14ac:dyDescent="0.4">
      <c r="B69" s="41">
        <v>14</v>
      </c>
      <c r="C69" s="11" t="str">
        <f t="shared" ca="1" si="10"/>
        <v>34</v>
      </c>
      <c r="D69" s="11" t="str">
        <f t="shared" ca="1" si="11"/>
        <v>下丸子SSC B</v>
      </c>
      <c r="E69" s="65"/>
      <c r="F69" s="11" t="str">
        <f t="shared" si="13"/>
        <v/>
      </c>
      <c r="G69" s="65"/>
      <c r="H69" s="11" t="str">
        <f t="shared" ca="1" si="12"/>
        <v>池２FC</v>
      </c>
      <c r="I69" s="11"/>
      <c r="J69" s="11" t="str">
        <f t="shared" ca="1" si="14"/>
        <v>予定</v>
      </c>
      <c r="M69" s="42">
        <v>14</v>
      </c>
      <c r="N69" s="12">
        <f t="shared" ca="1" si="15"/>
        <v>12</v>
      </c>
      <c r="O69" s="13" t="str">
        <f t="shared" ca="1" si="16"/>
        <v>東一FC A</v>
      </c>
      <c r="P69" s="13" t="str">
        <f t="shared" ca="1" si="17"/>
        <v>中萩YF</v>
      </c>
      <c r="Q69" s="56">
        <v>2</v>
      </c>
      <c r="R69" s="56">
        <v>7</v>
      </c>
      <c r="S69" s="12" t="str">
        <f t="shared" si="18"/>
        <v>27</v>
      </c>
      <c r="T69" s="12">
        <f t="shared" si="19"/>
        <v>2</v>
      </c>
      <c r="U69" s="12">
        <f t="shared" ca="1" si="20"/>
        <v>28</v>
      </c>
      <c r="V69" s="12">
        <f t="shared" si="21"/>
        <v>6</v>
      </c>
      <c r="W69" s="12">
        <f t="shared" si="22"/>
        <v>2</v>
      </c>
      <c r="X69" s="12">
        <f t="shared" si="23"/>
        <v>3</v>
      </c>
    </row>
    <row r="70" spans="2:24" ht="23.1" customHeight="1" outlineLevel="1" x14ac:dyDescent="0.4">
      <c r="B70" s="41">
        <v>15</v>
      </c>
      <c r="C70" s="11" t="str">
        <f t="shared" ca="1" si="10"/>
        <v>35</v>
      </c>
      <c r="D70" s="11" t="str">
        <f t="shared" ca="1" si="11"/>
        <v>下丸子SSC B</v>
      </c>
      <c r="E70" s="65"/>
      <c r="F70" s="11" t="str">
        <f t="shared" si="13"/>
        <v/>
      </c>
      <c r="G70" s="65"/>
      <c r="H70" s="11" t="str">
        <f t="shared" ca="1" si="12"/>
        <v>馬込FC</v>
      </c>
      <c r="I70" s="11"/>
      <c r="J70" s="11" t="str">
        <f t="shared" ca="1" si="14"/>
        <v>予定</v>
      </c>
      <c r="M70" s="42">
        <v>15</v>
      </c>
      <c r="N70" s="12">
        <f t="shared" ca="1" si="15"/>
        <v>13</v>
      </c>
      <c r="O70" s="13" t="str">
        <f t="shared" ca="1" si="16"/>
        <v>東一FC A</v>
      </c>
      <c r="P70" s="13" t="str">
        <f t="shared" ca="1" si="17"/>
        <v>ウイングス</v>
      </c>
      <c r="Q70" s="56">
        <v>2</v>
      </c>
      <c r="R70" s="56">
        <v>8</v>
      </c>
      <c r="S70" s="12" t="str">
        <f t="shared" si="18"/>
        <v>28</v>
      </c>
      <c r="T70" s="12">
        <f t="shared" si="19"/>
        <v>2</v>
      </c>
      <c r="U70" s="12">
        <f t="shared" ca="1" si="20"/>
        <v>28</v>
      </c>
      <c r="V70" s="12">
        <f t="shared" si="21"/>
        <v>6</v>
      </c>
      <c r="W70" s="12">
        <f t="shared" si="22"/>
        <v>2</v>
      </c>
      <c r="X70" s="12">
        <f t="shared" si="23"/>
        <v>3</v>
      </c>
    </row>
    <row r="71" spans="2:24" ht="23.1" customHeight="1" outlineLevel="1" x14ac:dyDescent="0.4">
      <c r="B71" s="41">
        <v>16</v>
      </c>
      <c r="C71" s="11" t="str">
        <f t="shared" ca="1" si="10"/>
        <v>36</v>
      </c>
      <c r="D71" s="11" t="str">
        <f t="shared" ca="1" si="11"/>
        <v>下丸子SSC B</v>
      </c>
      <c r="E71" s="65"/>
      <c r="F71" s="11" t="str">
        <f t="shared" si="13"/>
        <v/>
      </c>
      <c r="G71" s="65"/>
      <c r="H71" s="11" t="str">
        <f t="shared" ca="1" si="12"/>
        <v>ハイロウズ東京</v>
      </c>
      <c r="I71" s="11"/>
      <c r="J71" s="11" t="str">
        <f t="shared" ca="1" si="14"/>
        <v>予定</v>
      </c>
      <c r="M71" s="42">
        <v>16</v>
      </c>
      <c r="N71" s="12">
        <f t="shared" ca="1" si="15"/>
        <v>13</v>
      </c>
      <c r="O71" s="13" t="str">
        <f t="shared" ca="1" si="16"/>
        <v>東一FC A</v>
      </c>
      <c r="P71" s="13" t="str">
        <f t="shared" ca="1" si="17"/>
        <v/>
      </c>
      <c r="Q71" s="56">
        <v>2</v>
      </c>
      <c r="R71" s="56">
        <v>9</v>
      </c>
      <c r="S71" s="12" t="str">
        <f t="shared" si="18"/>
        <v>29</v>
      </c>
      <c r="T71" s="12">
        <f t="shared" si="19"/>
        <v>2</v>
      </c>
      <c r="U71" s="12">
        <f t="shared" ca="1" si="20"/>
        <v>28</v>
      </c>
      <c r="V71" s="12">
        <f t="shared" si="21"/>
        <v>6</v>
      </c>
      <c r="W71" s="12">
        <f t="shared" si="22"/>
        <v>2</v>
      </c>
      <c r="X71" s="12">
        <f t="shared" si="23"/>
        <v>3</v>
      </c>
    </row>
    <row r="72" spans="2:24" ht="23.1" customHeight="1" outlineLevel="1" x14ac:dyDescent="0.4">
      <c r="B72" s="41">
        <v>17</v>
      </c>
      <c r="C72" s="11" t="str">
        <f t="shared" ca="1" si="10"/>
        <v>37</v>
      </c>
      <c r="D72" s="11" t="str">
        <f t="shared" ca="1" si="11"/>
        <v>下丸子SSC B</v>
      </c>
      <c r="E72" s="65"/>
      <c r="F72" s="11" t="str">
        <f t="shared" si="13"/>
        <v/>
      </c>
      <c r="G72" s="65"/>
      <c r="H72" s="11" t="str">
        <f t="shared" ca="1" si="12"/>
        <v>中萩YF</v>
      </c>
      <c r="I72" s="11"/>
      <c r="J72" s="11" t="str">
        <f t="shared" ca="1" si="14"/>
        <v>予定</v>
      </c>
      <c r="M72" s="42">
        <v>17</v>
      </c>
      <c r="N72" s="12">
        <f t="shared" ca="1" si="15"/>
        <v>13</v>
      </c>
      <c r="O72" s="13" t="str">
        <f t="shared" ca="1" si="16"/>
        <v>東一FC A</v>
      </c>
      <c r="P72" s="13" t="str">
        <f t="shared" ca="1" si="17"/>
        <v/>
      </c>
      <c r="Q72" s="56">
        <v>2</v>
      </c>
      <c r="R72" s="56">
        <v>10</v>
      </c>
      <c r="S72" s="12" t="str">
        <f t="shared" si="18"/>
        <v>210</v>
      </c>
      <c r="T72" s="12">
        <f t="shared" si="19"/>
        <v>2</v>
      </c>
      <c r="U72" s="12">
        <f t="shared" ca="1" si="20"/>
        <v>28</v>
      </c>
      <c r="V72" s="12">
        <f t="shared" si="21"/>
        <v>6</v>
      </c>
      <c r="W72" s="12">
        <f t="shared" si="22"/>
        <v>2</v>
      </c>
      <c r="X72" s="12">
        <f t="shared" si="23"/>
        <v>3</v>
      </c>
    </row>
    <row r="73" spans="2:24" ht="23.1" customHeight="1" outlineLevel="1" x14ac:dyDescent="0.4">
      <c r="B73" s="41">
        <v>18</v>
      </c>
      <c r="C73" s="11" t="str">
        <f t="shared" ca="1" si="10"/>
        <v>38</v>
      </c>
      <c r="D73" s="11" t="str">
        <f t="shared" ca="1" si="11"/>
        <v>下丸子SSC B</v>
      </c>
      <c r="E73" s="65"/>
      <c r="F73" s="11" t="str">
        <f t="shared" si="13"/>
        <v/>
      </c>
      <c r="G73" s="65"/>
      <c r="H73" s="11" t="str">
        <f t="shared" ca="1" si="12"/>
        <v>ウイングス</v>
      </c>
      <c r="I73" s="11"/>
      <c r="J73" s="11" t="str">
        <f t="shared" ca="1" si="14"/>
        <v>予定</v>
      </c>
      <c r="M73" s="42">
        <v>18</v>
      </c>
      <c r="N73" s="12">
        <f t="shared" ca="1" si="15"/>
        <v>14</v>
      </c>
      <c r="O73" s="13" t="str">
        <f t="shared" ca="1" si="16"/>
        <v>下丸子SSC B</v>
      </c>
      <c r="P73" s="13" t="str">
        <f t="shared" ca="1" si="17"/>
        <v>池２FC</v>
      </c>
      <c r="Q73" s="56">
        <v>3</v>
      </c>
      <c r="R73" s="56">
        <v>4</v>
      </c>
      <c r="S73" s="12" t="str">
        <f t="shared" si="18"/>
        <v>34</v>
      </c>
      <c r="T73" s="12">
        <f t="shared" si="19"/>
        <v>2</v>
      </c>
      <c r="U73" s="12">
        <f t="shared" ca="1" si="20"/>
        <v>28</v>
      </c>
      <c r="V73" s="12">
        <f t="shared" si="21"/>
        <v>6</v>
      </c>
      <c r="W73" s="12">
        <f t="shared" si="22"/>
        <v>2</v>
      </c>
      <c r="X73" s="12">
        <f t="shared" si="23"/>
        <v>3</v>
      </c>
    </row>
    <row r="74" spans="2:24" ht="23.1" customHeight="1" outlineLevel="1" x14ac:dyDescent="0.4">
      <c r="B74" s="41">
        <v>19</v>
      </c>
      <c r="C74" s="11" t="str">
        <f t="shared" ca="1" si="10"/>
        <v>45</v>
      </c>
      <c r="D74" s="11" t="str">
        <f t="shared" ca="1" si="11"/>
        <v>池２FC</v>
      </c>
      <c r="E74" s="65"/>
      <c r="F74" s="11" t="str">
        <f t="shared" si="13"/>
        <v/>
      </c>
      <c r="G74" s="65"/>
      <c r="H74" s="11" t="str">
        <f t="shared" ca="1" si="12"/>
        <v>馬込FC</v>
      </c>
      <c r="I74" s="11"/>
      <c r="J74" s="11" t="str">
        <f t="shared" ca="1" si="14"/>
        <v>予定</v>
      </c>
      <c r="M74" s="42">
        <v>19</v>
      </c>
      <c r="N74" s="12">
        <f t="shared" ca="1" si="15"/>
        <v>15</v>
      </c>
      <c r="O74" s="13" t="str">
        <f t="shared" ca="1" si="16"/>
        <v>下丸子SSC B</v>
      </c>
      <c r="P74" s="13" t="str">
        <f t="shared" ca="1" si="17"/>
        <v>馬込FC</v>
      </c>
      <c r="Q74" s="56">
        <v>3</v>
      </c>
      <c r="R74" s="56">
        <v>5</v>
      </c>
      <c r="S74" s="12" t="str">
        <f t="shared" si="18"/>
        <v>35</v>
      </c>
      <c r="T74" s="12">
        <f t="shared" si="19"/>
        <v>2</v>
      </c>
      <c r="U74" s="12">
        <f t="shared" ca="1" si="20"/>
        <v>28</v>
      </c>
      <c r="V74" s="12">
        <f t="shared" si="21"/>
        <v>6</v>
      </c>
      <c r="W74" s="12">
        <f t="shared" si="22"/>
        <v>2</v>
      </c>
      <c r="X74" s="12">
        <f t="shared" si="23"/>
        <v>3</v>
      </c>
    </row>
    <row r="75" spans="2:24" ht="23.1" customHeight="1" outlineLevel="1" x14ac:dyDescent="0.4">
      <c r="B75" s="41">
        <v>20</v>
      </c>
      <c r="C75" s="11" t="str">
        <f t="shared" ca="1" si="10"/>
        <v>46</v>
      </c>
      <c r="D75" s="11" t="str">
        <f t="shared" ca="1" si="11"/>
        <v>池２FC</v>
      </c>
      <c r="E75" s="65"/>
      <c r="F75" s="11" t="str">
        <f t="shared" si="13"/>
        <v/>
      </c>
      <c r="G75" s="65"/>
      <c r="H75" s="11" t="str">
        <f t="shared" ca="1" si="12"/>
        <v>ハイロウズ東京</v>
      </c>
      <c r="I75" s="11"/>
      <c r="J75" s="11" t="str">
        <f t="shared" ca="1" si="14"/>
        <v>予定</v>
      </c>
      <c r="M75" s="42">
        <v>20</v>
      </c>
      <c r="N75" s="12">
        <f t="shared" ca="1" si="15"/>
        <v>16</v>
      </c>
      <c r="O75" s="13" t="str">
        <f t="shared" ca="1" si="16"/>
        <v>下丸子SSC B</v>
      </c>
      <c r="P75" s="13" t="str">
        <f t="shared" ca="1" si="17"/>
        <v>ハイロウズ東京</v>
      </c>
      <c r="Q75" s="56">
        <v>3</v>
      </c>
      <c r="R75" s="56">
        <v>6</v>
      </c>
      <c r="S75" s="12" t="str">
        <f t="shared" si="18"/>
        <v>36</v>
      </c>
      <c r="T75" s="12">
        <f t="shared" si="19"/>
        <v>2</v>
      </c>
      <c r="U75" s="12">
        <f t="shared" ca="1" si="20"/>
        <v>28</v>
      </c>
      <c r="V75" s="12">
        <f t="shared" si="21"/>
        <v>6</v>
      </c>
      <c r="W75" s="12">
        <f t="shared" si="22"/>
        <v>2</v>
      </c>
      <c r="X75" s="12">
        <f t="shared" si="23"/>
        <v>3</v>
      </c>
    </row>
    <row r="76" spans="2:24" ht="23.1" customHeight="1" outlineLevel="1" x14ac:dyDescent="0.4">
      <c r="B76" s="41">
        <v>21</v>
      </c>
      <c r="C76" s="11" t="str">
        <f t="shared" ca="1" si="10"/>
        <v>47</v>
      </c>
      <c r="D76" s="11" t="str">
        <f t="shared" ca="1" si="11"/>
        <v>池２FC</v>
      </c>
      <c r="E76" s="65"/>
      <c r="F76" s="11"/>
      <c r="G76" s="65"/>
      <c r="H76" s="11" t="str">
        <f t="shared" ca="1" si="12"/>
        <v>中萩YF</v>
      </c>
      <c r="I76" s="11"/>
      <c r="J76" s="11" t="str">
        <f t="shared" ca="1" si="14"/>
        <v>予定</v>
      </c>
      <c r="M76" s="42">
        <v>21</v>
      </c>
      <c r="N76" s="12">
        <f t="shared" ca="1" si="15"/>
        <v>17</v>
      </c>
      <c r="O76" s="13" t="str">
        <f t="shared" ca="1" si="16"/>
        <v>下丸子SSC B</v>
      </c>
      <c r="P76" s="13" t="str">
        <f t="shared" ca="1" si="17"/>
        <v>中萩YF</v>
      </c>
      <c r="Q76" s="56">
        <v>3</v>
      </c>
      <c r="R76" s="56">
        <v>7</v>
      </c>
      <c r="S76" s="12" t="str">
        <f t="shared" si="18"/>
        <v>37</v>
      </c>
      <c r="T76" s="12">
        <f t="shared" si="19"/>
        <v>2</v>
      </c>
      <c r="U76" s="12">
        <f t="shared" ca="1" si="20"/>
        <v>28</v>
      </c>
      <c r="V76" s="12">
        <f t="shared" si="21"/>
        <v>6</v>
      </c>
      <c r="W76" s="12">
        <f t="shared" si="22"/>
        <v>2</v>
      </c>
      <c r="X76" s="12">
        <f t="shared" si="23"/>
        <v>3</v>
      </c>
    </row>
    <row r="77" spans="2:24" ht="23.1" customHeight="1" outlineLevel="1" x14ac:dyDescent="0.4">
      <c r="B77" s="41">
        <v>22</v>
      </c>
      <c r="C77" s="11" t="str">
        <f t="shared" ca="1" si="10"/>
        <v>48</v>
      </c>
      <c r="D77" s="11" t="str">
        <f t="shared" ca="1" si="11"/>
        <v>池２FC</v>
      </c>
      <c r="E77" s="65"/>
      <c r="F77" s="11" t="str">
        <f t="shared" ref="F77:F100" si="24">IF(AND(E77&lt;&gt;"",G77&lt;&gt;""),"-","")</f>
        <v/>
      </c>
      <c r="G77" s="65"/>
      <c r="H77" s="11" t="str">
        <f t="shared" ca="1" si="12"/>
        <v>ウイングス</v>
      </c>
      <c r="I77" s="11"/>
      <c r="J77" s="11" t="str">
        <f t="shared" ca="1" si="14"/>
        <v>予定</v>
      </c>
      <c r="M77" s="42">
        <v>22</v>
      </c>
      <c r="N77" s="12">
        <f t="shared" ca="1" si="15"/>
        <v>18</v>
      </c>
      <c r="O77" s="13" t="str">
        <f t="shared" ca="1" si="16"/>
        <v>下丸子SSC B</v>
      </c>
      <c r="P77" s="13" t="str">
        <f t="shared" ca="1" si="17"/>
        <v>ウイングス</v>
      </c>
      <c r="Q77" s="56">
        <v>3</v>
      </c>
      <c r="R77" s="56">
        <v>8</v>
      </c>
      <c r="S77" s="12" t="str">
        <f t="shared" si="18"/>
        <v>38</v>
      </c>
      <c r="T77" s="12">
        <f t="shared" si="19"/>
        <v>2</v>
      </c>
      <c r="U77" s="12">
        <f t="shared" ca="1" si="20"/>
        <v>28</v>
      </c>
      <c r="V77" s="12">
        <f t="shared" si="21"/>
        <v>6</v>
      </c>
      <c r="W77" s="12">
        <f t="shared" si="22"/>
        <v>2</v>
      </c>
      <c r="X77" s="12">
        <f t="shared" si="23"/>
        <v>3</v>
      </c>
    </row>
    <row r="78" spans="2:24" ht="23.1" customHeight="1" outlineLevel="1" x14ac:dyDescent="0.4">
      <c r="B78" s="41">
        <v>23</v>
      </c>
      <c r="C78" s="11" t="str">
        <f t="shared" ca="1" si="10"/>
        <v>56</v>
      </c>
      <c r="D78" s="11" t="str">
        <f t="shared" ca="1" si="11"/>
        <v>馬込FC</v>
      </c>
      <c r="E78" s="65"/>
      <c r="F78" s="11" t="str">
        <f t="shared" si="24"/>
        <v/>
      </c>
      <c r="G78" s="65"/>
      <c r="H78" s="11" t="str">
        <f t="shared" ca="1" si="12"/>
        <v>ハイロウズ東京</v>
      </c>
      <c r="I78" s="11"/>
      <c r="J78" s="11" t="str">
        <f t="shared" ca="1" si="14"/>
        <v>予定</v>
      </c>
      <c r="M78" s="42">
        <v>23</v>
      </c>
      <c r="N78" s="12">
        <f t="shared" ca="1" si="15"/>
        <v>18</v>
      </c>
      <c r="O78" s="13" t="str">
        <f t="shared" ca="1" si="16"/>
        <v>下丸子SSC B</v>
      </c>
      <c r="P78" s="13" t="str">
        <f t="shared" ca="1" si="17"/>
        <v/>
      </c>
      <c r="Q78" s="56">
        <v>3</v>
      </c>
      <c r="R78" s="56">
        <v>9</v>
      </c>
      <c r="S78" s="12" t="str">
        <f t="shared" si="18"/>
        <v>39</v>
      </c>
      <c r="T78" s="12">
        <f t="shared" si="19"/>
        <v>2</v>
      </c>
      <c r="U78" s="12">
        <f t="shared" ca="1" si="20"/>
        <v>28</v>
      </c>
      <c r="V78" s="12">
        <f t="shared" si="21"/>
        <v>6</v>
      </c>
      <c r="W78" s="12">
        <f t="shared" si="22"/>
        <v>2</v>
      </c>
      <c r="X78" s="12">
        <f t="shared" si="23"/>
        <v>3</v>
      </c>
    </row>
    <row r="79" spans="2:24" ht="23.1" customHeight="1" outlineLevel="1" x14ac:dyDescent="0.4">
      <c r="B79" s="41">
        <v>24</v>
      </c>
      <c r="C79" s="11" t="str">
        <f t="shared" ca="1" si="10"/>
        <v>57</v>
      </c>
      <c r="D79" s="11" t="str">
        <f t="shared" ca="1" si="11"/>
        <v>馬込FC</v>
      </c>
      <c r="E79" s="65"/>
      <c r="F79" s="11" t="str">
        <f t="shared" si="24"/>
        <v/>
      </c>
      <c r="G79" s="65"/>
      <c r="H79" s="11" t="str">
        <f t="shared" ca="1" si="12"/>
        <v>中萩YF</v>
      </c>
      <c r="I79" s="11"/>
      <c r="J79" s="11" t="str">
        <f t="shared" ca="1" si="14"/>
        <v>予定</v>
      </c>
      <c r="M79" s="42">
        <v>24</v>
      </c>
      <c r="N79" s="12">
        <f t="shared" ca="1" si="15"/>
        <v>18</v>
      </c>
      <c r="O79" s="13" t="str">
        <f t="shared" ca="1" si="16"/>
        <v>下丸子SSC B</v>
      </c>
      <c r="P79" s="13" t="str">
        <f t="shared" ca="1" si="17"/>
        <v/>
      </c>
      <c r="Q79" s="56">
        <v>3</v>
      </c>
      <c r="R79" s="56">
        <v>10</v>
      </c>
      <c r="S79" s="12" t="str">
        <f t="shared" si="18"/>
        <v>310</v>
      </c>
      <c r="T79" s="12">
        <f t="shared" si="19"/>
        <v>2</v>
      </c>
      <c r="U79" s="12">
        <f t="shared" ca="1" si="20"/>
        <v>28</v>
      </c>
      <c r="V79" s="12">
        <f t="shared" si="21"/>
        <v>6</v>
      </c>
      <c r="W79" s="12">
        <f t="shared" si="22"/>
        <v>2</v>
      </c>
      <c r="X79" s="12">
        <f t="shared" si="23"/>
        <v>3</v>
      </c>
    </row>
    <row r="80" spans="2:24" ht="23.1" customHeight="1" outlineLevel="1" x14ac:dyDescent="0.4">
      <c r="B80" s="41">
        <v>25</v>
      </c>
      <c r="C80" s="11" t="str">
        <f t="shared" ca="1" si="10"/>
        <v>58</v>
      </c>
      <c r="D80" s="11" t="str">
        <f t="shared" ca="1" si="11"/>
        <v>馬込FC</v>
      </c>
      <c r="E80" s="65"/>
      <c r="F80" s="11" t="str">
        <f t="shared" si="24"/>
        <v/>
      </c>
      <c r="G80" s="65"/>
      <c r="H80" s="11" t="str">
        <f t="shared" ca="1" si="12"/>
        <v>ウイングス</v>
      </c>
      <c r="I80" s="11"/>
      <c r="J80" s="11" t="str">
        <f t="shared" ca="1" si="14"/>
        <v>予定</v>
      </c>
      <c r="M80" s="42">
        <v>25</v>
      </c>
      <c r="N80" s="12">
        <f t="shared" ca="1" si="15"/>
        <v>19</v>
      </c>
      <c r="O80" s="13" t="str">
        <f t="shared" ca="1" si="16"/>
        <v>池２FC</v>
      </c>
      <c r="P80" s="13" t="str">
        <f t="shared" ca="1" si="17"/>
        <v>馬込FC</v>
      </c>
      <c r="Q80" s="56">
        <v>4</v>
      </c>
      <c r="R80" s="56">
        <v>5</v>
      </c>
      <c r="S80" s="12" t="str">
        <f t="shared" si="18"/>
        <v>45</v>
      </c>
      <c r="T80" s="12">
        <f t="shared" si="19"/>
        <v>2</v>
      </c>
      <c r="U80" s="12">
        <f t="shared" ca="1" si="20"/>
        <v>28</v>
      </c>
      <c r="V80" s="12">
        <f t="shared" si="21"/>
        <v>6</v>
      </c>
      <c r="W80" s="12">
        <f t="shared" si="22"/>
        <v>2</v>
      </c>
      <c r="X80" s="12">
        <f t="shared" si="23"/>
        <v>3</v>
      </c>
    </row>
    <row r="81" spans="2:24" ht="23.1" customHeight="1" outlineLevel="1" x14ac:dyDescent="0.4">
      <c r="B81" s="41">
        <v>26</v>
      </c>
      <c r="C81" s="11" t="str">
        <f t="shared" ca="1" si="10"/>
        <v>67</v>
      </c>
      <c r="D81" s="11" t="str">
        <f t="shared" ca="1" si="11"/>
        <v>ハイロウズ東京</v>
      </c>
      <c r="E81" s="65"/>
      <c r="F81" s="11" t="str">
        <f t="shared" si="24"/>
        <v/>
      </c>
      <c r="G81" s="65"/>
      <c r="H81" s="11" t="str">
        <f t="shared" ca="1" si="12"/>
        <v>中萩YF</v>
      </c>
      <c r="I81" s="11"/>
      <c r="J81" s="11" t="str">
        <f t="shared" ca="1" si="14"/>
        <v>予定</v>
      </c>
      <c r="M81" s="42">
        <v>26</v>
      </c>
      <c r="N81" s="12">
        <f t="shared" ca="1" si="15"/>
        <v>20</v>
      </c>
      <c r="O81" s="13" t="str">
        <f t="shared" ca="1" si="16"/>
        <v>池２FC</v>
      </c>
      <c r="P81" s="13" t="str">
        <f t="shared" ca="1" si="17"/>
        <v>ハイロウズ東京</v>
      </c>
      <c r="Q81" s="56">
        <v>4</v>
      </c>
      <c r="R81" s="56">
        <v>6</v>
      </c>
      <c r="S81" s="12" t="str">
        <f t="shared" si="18"/>
        <v>46</v>
      </c>
      <c r="T81" s="12">
        <f t="shared" si="19"/>
        <v>2</v>
      </c>
      <c r="U81" s="12">
        <f t="shared" ca="1" si="20"/>
        <v>28</v>
      </c>
      <c r="V81" s="12">
        <f t="shared" si="21"/>
        <v>6</v>
      </c>
      <c r="W81" s="12">
        <f t="shared" si="22"/>
        <v>2</v>
      </c>
      <c r="X81" s="12">
        <f t="shared" si="23"/>
        <v>3</v>
      </c>
    </row>
    <row r="82" spans="2:24" ht="23.1" customHeight="1" outlineLevel="1" x14ac:dyDescent="0.4">
      <c r="B82" s="41">
        <v>27</v>
      </c>
      <c r="C82" s="11" t="str">
        <f t="shared" ca="1" si="10"/>
        <v>68</v>
      </c>
      <c r="D82" s="11" t="str">
        <f t="shared" ca="1" si="11"/>
        <v>ハイロウズ東京</v>
      </c>
      <c r="E82" s="65"/>
      <c r="F82" s="11" t="str">
        <f t="shared" si="24"/>
        <v/>
      </c>
      <c r="G82" s="65"/>
      <c r="H82" s="11" t="str">
        <f t="shared" ca="1" si="12"/>
        <v>ウイングス</v>
      </c>
      <c r="I82" s="11"/>
      <c r="J82" s="11" t="str">
        <f t="shared" ca="1" si="14"/>
        <v>予定</v>
      </c>
      <c r="M82" s="42">
        <v>27</v>
      </c>
      <c r="N82" s="12">
        <f t="shared" ca="1" si="15"/>
        <v>21</v>
      </c>
      <c r="O82" s="13" t="str">
        <f t="shared" ca="1" si="16"/>
        <v>池２FC</v>
      </c>
      <c r="P82" s="13" t="str">
        <f t="shared" ca="1" si="17"/>
        <v>中萩YF</v>
      </c>
      <c r="Q82" s="56">
        <v>4</v>
      </c>
      <c r="R82" s="56">
        <v>7</v>
      </c>
      <c r="S82" s="12" t="str">
        <f t="shared" si="18"/>
        <v>47</v>
      </c>
      <c r="T82" s="12">
        <f t="shared" si="19"/>
        <v>2</v>
      </c>
      <c r="U82" s="12">
        <f t="shared" ca="1" si="20"/>
        <v>28</v>
      </c>
      <c r="V82" s="12">
        <f t="shared" si="21"/>
        <v>6</v>
      </c>
      <c r="W82" s="12">
        <f t="shared" si="22"/>
        <v>2</v>
      </c>
      <c r="X82" s="12">
        <f t="shared" si="23"/>
        <v>3</v>
      </c>
    </row>
    <row r="83" spans="2:24" ht="23.1" customHeight="1" outlineLevel="1" x14ac:dyDescent="0.4">
      <c r="B83" s="41">
        <v>28</v>
      </c>
      <c r="C83" s="11" t="str">
        <f t="shared" ca="1" si="10"/>
        <v>78</v>
      </c>
      <c r="D83" s="11" t="str">
        <f t="shared" ca="1" si="11"/>
        <v>中萩YF</v>
      </c>
      <c r="E83" s="65"/>
      <c r="F83" s="11" t="str">
        <f t="shared" si="24"/>
        <v/>
      </c>
      <c r="G83" s="65"/>
      <c r="H83" s="11" t="str">
        <f t="shared" ca="1" si="12"/>
        <v>ウイングス</v>
      </c>
      <c r="I83" s="11"/>
      <c r="J83" s="11" t="str">
        <f t="shared" ca="1" si="14"/>
        <v>予定</v>
      </c>
      <c r="M83" s="42">
        <v>28</v>
      </c>
      <c r="N83" s="12">
        <f t="shared" ca="1" si="15"/>
        <v>22</v>
      </c>
      <c r="O83" s="13" t="str">
        <f t="shared" ca="1" si="16"/>
        <v>池２FC</v>
      </c>
      <c r="P83" s="13" t="str">
        <f t="shared" ca="1" si="17"/>
        <v>ウイングス</v>
      </c>
      <c r="Q83" s="56">
        <v>4</v>
      </c>
      <c r="R83" s="56">
        <v>8</v>
      </c>
      <c r="S83" s="12" t="str">
        <f t="shared" si="18"/>
        <v>48</v>
      </c>
      <c r="T83" s="12">
        <f t="shared" si="19"/>
        <v>2</v>
      </c>
      <c r="U83" s="12">
        <f t="shared" ca="1" si="20"/>
        <v>28</v>
      </c>
      <c r="V83" s="12">
        <f t="shared" si="21"/>
        <v>6</v>
      </c>
      <c r="W83" s="12">
        <f t="shared" si="22"/>
        <v>2</v>
      </c>
      <c r="X83" s="12">
        <f t="shared" si="23"/>
        <v>3</v>
      </c>
    </row>
    <row r="84" spans="2:24" ht="23.1" customHeight="1" outlineLevel="1" x14ac:dyDescent="0.4">
      <c r="B84" s="41">
        <v>29</v>
      </c>
      <c r="C84" s="11" t="str">
        <f t="shared" ca="1" si="10"/>
        <v/>
      </c>
      <c r="D84" s="11" t="str">
        <f t="shared" ca="1" si="11"/>
        <v/>
      </c>
      <c r="E84" s="65"/>
      <c r="F84" s="11" t="str">
        <f t="shared" si="24"/>
        <v/>
      </c>
      <c r="G84" s="65"/>
      <c r="H84" s="11" t="str">
        <f t="shared" ca="1" si="12"/>
        <v/>
      </c>
      <c r="I84" s="11"/>
      <c r="J84" s="11" t="str">
        <f t="shared" ca="1" si="14"/>
        <v/>
      </c>
      <c r="M84" s="42">
        <v>29</v>
      </c>
      <c r="N84" s="12">
        <f t="shared" ca="1" si="15"/>
        <v>22</v>
      </c>
      <c r="O84" s="13" t="str">
        <f t="shared" ca="1" si="16"/>
        <v>池２FC</v>
      </c>
      <c r="P84" s="13" t="str">
        <f t="shared" ca="1" si="17"/>
        <v/>
      </c>
      <c r="Q84" s="56">
        <v>4</v>
      </c>
      <c r="R84" s="56">
        <v>9</v>
      </c>
      <c r="S84" s="12" t="str">
        <f t="shared" si="18"/>
        <v>49</v>
      </c>
      <c r="T84" s="12">
        <f t="shared" si="19"/>
        <v>2</v>
      </c>
      <c r="U84" s="12">
        <f t="shared" ca="1" si="20"/>
        <v>28</v>
      </c>
      <c r="V84" s="12">
        <f t="shared" si="21"/>
        <v>6</v>
      </c>
      <c r="W84" s="12">
        <f t="shared" si="22"/>
        <v>2</v>
      </c>
      <c r="X84" s="12">
        <f t="shared" si="23"/>
        <v>3</v>
      </c>
    </row>
    <row r="85" spans="2:24" ht="23.1" customHeight="1" outlineLevel="1" x14ac:dyDescent="0.4">
      <c r="B85" s="41">
        <v>30</v>
      </c>
      <c r="C85" s="11" t="str">
        <f t="shared" ca="1" si="10"/>
        <v/>
      </c>
      <c r="D85" s="11" t="str">
        <f t="shared" ca="1" si="11"/>
        <v/>
      </c>
      <c r="E85" s="65"/>
      <c r="F85" s="11" t="str">
        <f t="shared" si="24"/>
        <v/>
      </c>
      <c r="G85" s="65"/>
      <c r="H85" s="11" t="str">
        <f t="shared" ca="1" si="12"/>
        <v/>
      </c>
      <c r="I85" s="11"/>
      <c r="J85" s="11" t="str">
        <f t="shared" ca="1" si="14"/>
        <v/>
      </c>
      <c r="M85" s="42">
        <v>30</v>
      </c>
      <c r="N85" s="12">
        <f t="shared" ca="1" si="15"/>
        <v>22</v>
      </c>
      <c r="O85" s="13" t="str">
        <f t="shared" ca="1" si="16"/>
        <v>池２FC</v>
      </c>
      <c r="P85" s="13" t="str">
        <f t="shared" ca="1" si="17"/>
        <v/>
      </c>
      <c r="Q85" s="56">
        <v>4</v>
      </c>
      <c r="R85" s="56">
        <v>10</v>
      </c>
      <c r="S85" s="12" t="str">
        <f t="shared" si="18"/>
        <v>410</v>
      </c>
      <c r="T85" s="12">
        <f t="shared" si="19"/>
        <v>2</v>
      </c>
      <c r="U85" s="12">
        <f t="shared" ca="1" si="20"/>
        <v>28</v>
      </c>
      <c r="V85" s="12">
        <f t="shared" si="21"/>
        <v>6</v>
      </c>
      <c r="W85" s="12">
        <f t="shared" si="22"/>
        <v>2</v>
      </c>
      <c r="X85" s="12">
        <f t="shared" si="23"/>
        <v>3</v>
      </c>
    </row>
    <row r="86" spans="2:24" ht="23.1" customHeight="1" outlineLevel="1" x14ac:dyDescent="0.4">
      <c r="B86" s="41">
        <v>31</v>
      </c>
      <c r="C86" s="11" t="str">
        <f t="shared" ca="1" si="10"/>
        <v/>
      </c>
      <c r="D86" s="11" t="str">
        <f t="shared" ca="1" si="11"/>
        <v/>
      </c>
      <c r="E86" s="65"/>
      <c r="F86" s="11" t="str">
        <f t="shared" si="24"/>
        <v/>
      </c>
      <c r="G86" s="65"/>
      <c r="H86" s="11" t="str">
        <f t="shared" ca="1" si="12"/>
        <v/>
      </c>
      <c r="I86" s="11"/>
      <c r="J86" s="11" t="str">
        <f t="shared" ca="1" si="14"/>
        <v/>
      </c>
      <c r="M86" s="42">
        <v>31</v>
      </c>
      <c r="N86" s="12">
        <f t="shared" ca="1" si="15"/>
        <v>23</v>
      </c>
      <c r="O86" s="13" t="str">
        <f t="shared" ca="1" si="16"/>
        <v>馬込FC</v>
      </c>
      <c r="P86" s="13" t="str">
        <f t="shared" ca="1" si="17"/>
        <v>ハイロウズ東京</v>
      </c>
      <c r="Q86" s="56">
        <v>5</v>
      </c>
      <c r="R86" s="56">
        <v>6</v>
      </c>
      <c r="S86" s="12" t="str">
        <f t="shared" si="18"/>
        <v>56</v>
      </c>
      <c r="T86" s="12">
        <f t="shared" si="19"/>
        <v>2</v>
      </c>
      <c r="U86" s="12">
        <f t="shared" ca="1" si="20"/>
        <v>28</v>
      </c>
      <c r="V86" s="12">
        <f t="shared" si="21"/>
        <v>6</v>
      </c>
      <c r="W86" s="12">
        <f t="shared" si="22"/>
        <v>2</v>
      </c>
      <c r="X86" s="12">
        <f t="shared" si="23"/>
        <v>3</v>
      </c>
    </row>
    <row r="87" spans="2:24" ht="23.1" customHeight="1" outlineLevel="1" x14ac:dyDescent="0.4">
      <c r="B87" s="41">
        <v>32</v>
      </c>
      <c r="C87" s="11" t="str">
        <f t="shared" ca="1" si="10"/>
        <v/>
      </c>
      <c r="D87" s="11" t="str">
        <f t="shared" ca="1" si="11"/>
        <v/>
      </c>
      <c r="E87" s="65"/>
      <c r="F87" s="11" t="str">
        <f t="shared" si="24"/>
        <v/>
      </c>
      <c r="G87" s="65"/>
      <c r="H87" s="11" t="str">
        <f t="shared" ca="1" si="12"/>
        <v/>
      </c>
      <c r="I87" s="11"/>
      <c r="J87" s="11" t="str">
        <f t="shared" ca="1" si="14"/>
        <v/>
      </c>
      <c r="M87" s="42">
        <v>32</v>
      </c>
      <c r="N87" s="12">
        <f t="shared" ca="1" si="15"/>
        <v>24</v>
      </c>
      <c r="O87" s="13" t="str">
        <f t="shared" ca="1" si="16"/>
        <v>馬込FC</v>
      </c>
      <c r="P87" s="13" t="str">
        <f t="shared" ca="1" si="17"/>
        <v>中萩YF</v>
      </c>
      <c r="Q87" s="56">
        <v>5</v>
      </c>
      <c r="R87" s="56">
        <v>7</v>
      </c>
      <c r="S87" s="12" t="str">
        <f t="shared" si="18"/>
        <v>57</v>
      </c>
      <c r="T87" s="12">
        <f t="shared" si="19"/>
        <v>2</v>
      </c>
      <c r="U87" s="12">
        <f t="shared" ca="1" si="20"/>
        <v>28</v>
      </c>
      <c r="V87" s="12">
        <f t="shared" si="21"/>
        <v>6</v>
      </c>
      <c r="W87" s="12">
        <f t="shared" si="22"/>
        <v>2</v>
      </c>
      <c r="X87" s="12">
        <f t="shared" si="23"/>
        <v>3</v>
      </c>
    </row>
    <row r="88" spans="2:24" ht="23.1" customHeight="1" outlineLevel="1" x14ac:dyDescent="0.4">
      <c r="B88" s="41">
        <v>33</v>
      </c>
      <c r="C88" s="11" t="str">
        <f t="shared" ca="1" si="10"/>
        <v/>
      </c>
      <c r="D88" s="11" t="str">
        <f t="shared" ca="1" si="11"/>
        <v/>
      </c>
      <c r="E88" s="65"/>
      <c r="F88" s="11" t="str">
        <f t="shared" si="24"/>
        <v/>
      </c>
      <c r="G88" s="65"/>
      <c r="H88" s="11" t="str">
        <f t="shared" ca="1" si="12"/>
        <v/>
      </c>
      <c r="I88" s="11"/>
      <c r="J88" s="11" t="str">
        <f t="shared" ca="1" si="14"/>
        <v/>
      </c>
      <c r="M88" s="42">
        <v>33</v>
      </c>
      <c r="N88" s="12">
        <f t="shared" ca="1" si="15"/>
        <v>25</v>
      </c>
      <c r="O88" s="13" t="str">
        <f t="shared" ca="1" si="16"/>
        <v>馬込FC</v>
      </c>
      <c r="P88" s="13" t="str">
        <f t="shared" ca="1" si="17"/>
        <v>ウイングス</v>
      </c>
      <c r="Q88" s="56">
        <v>5</v>
      </c>
      <c r="R88" s="56">
        <v>8</v>
      </c>
      <c r="S88" s="12" t="str">
        <f t="shared" si="18"/>
        <v>58</v>
      </c>
      <c r="T88" s="12">
        <f t="shared" si="19"/>
        <v>2</v>
      </c>
      <c r="U88" s="12">
        <f t="shared" ca="1" si="20"/>
        <v>28</v>
      </c>
      <c r="V88" s="12">
        <f t="shared" si="21"/>
        <v>6</v>
      </c>
      <c r="W88" s="12">
        <f t="shared" si="22"/>
        <v>2</v>
      </c>
      <c r="X88" s="12">
        <f t="shared" si="23"/>
        <v>3</v>
      </c>
    </row>
    <row r="89" spans="2:24" ht="23.1" customHeight="1" outlineLevel="1" x14ac:dyDescent="0.4">
      <c r="B89" s="41">
        <v>34</v>
      </c>
      <c r="C89" s="11" t="str">
        <f t="shared" ca="1" si="10"/>
        <v/>
      </c>
      <c r="D89" s="11" t="str">
        <f t="shared" ca="1" si="11"/>
        <v/>
      </c>
      <c r="E89" s="65"/>
      <c r="F89" s="11" t="str">
        <f t="shared" si="24"/>
        <v/>
      </c>
      <c r="G89" s="65"/>
      <c r="H89" s="11" t="str">
        <f t="shared" ca="1" si="12"/>
        <v/>
      </c>
      <c r="I89" s="11"/>
      <c r="J89" s="11" t="str">
        <f t="shared" ca="1" si="14"/>
        <v/>
      </c>
      <c r="M89" s="42">
        <v>34</v>
      </c>
      <c r="N89" s="12">
        <f t="shared" ca="1" si="15"/>
        <v>25</v>
      </c>
      <c r="O89" s="13" t="str">
        <f t="shared" ca="1" si="16"/>
        <v>馬込FC</v>
      </c>
      <c r="P89" s="13" t="str">
        <f t="shared" ca="1" si="17"/>
        <v/>
      </c>
      <c r="Q89" s="56">
        <v>5</v>
      </c>
      <c r="R89" s="56">
        <v>9</v>
      </c>
      <c r="S89" s="12" t="str">
        <f t="shared" si="18"/>
        <v>59</v>
      </c>
      <c r="T89" s="12">
        <f t="shared" si="19"/>
        <v>2</v>
      </c>
      <c r="U89" s="12">
        <f t="shared" ca="1" si="20"/>
        <v>28</v>
      </c>
      <c r="V89" s="12">
        <f t="shared" si="21"/>
        <v>6</v>
      </c>
      <c r="W89" s="12">
        <f t="shared" si="22"/>
        <v>2</v>
      </c>
      <c r="X89" s="12">
        <f t="shared" si="23"/>
        <v>3</v>
      </c>
    </row>
    <row r="90" spans="2:24" ht="23.1" customHeight="1" outlineLevel="1" x14ac:dyDescent="0.4">
      <c r="B90" s="41">
        <v>35</v>
      </c>
      <c r="C90" s="11" t="str">
        <f t="shared" ca="1" si="10"/>
        <v/>
      </c>
      <c r="D90" s="11" t="str">
        <f t="shared" ca="1" si="11"/>
        <v/>
      </c>
      <c r="E90" s="65"/>
      <c r="F90" s="11" t="str">
        <f t="shared" si="24"/>
        <v/>
      </c>
      <c r="G90" s="65"/>
      <c r="H90" s="11" t="str">
        <f t="shared" ca="1" si="12"/>
        <v/>
      </c>
      <c r="I90" s="11"/>
      <c r="J90" s="11" t="str">
        <f t="shared" ca="1" si="14"/>
        <v/>
      </c>
      <c r="M90" s="42">
        <v>35</v>
      </c>
      <c r="N90" s="12">
        <f t="shared" ca="1" si="15"/>
        <v>25</v>
      </c>
      <c r="O90" s="13" t="str">
        <f t="shared" ca="1" si="16"/>
        <v>馬込FC</v>
      </c>
      <c r="P90" s="13" t="str">
        <f t="shared" ca="1" si="17"/>
        <v/>
      </c>
      <c r="Q90" s="56">
        <v>5</v>
      </c>
      <c r="R90" s="56">
        <v>10</v>
      </c>
      <c r="S90" s="12" t="str">
        <f t="shared" si="18"/>
        <v>510</v>
      </c>
      <c r="T90" s="12">
        <f t="shared" si="19"/>
        <v>2</v>
      </c>
      <c r="U90" s="12">
        <f t="shared" ca="1" si="20"/>
        <v>28</v>
      </c>
      <c r="V90" s="12">
        <f t="shared" si="21"/>
        <v>6</v>
      </c>
      <c r="W90" s="12">
        <f t="shared" si="22"/>
        <v>2</v>
      </c>
      <c r="X90" s="12">
        <f t="shared" si="23"/>
        <v>3</v>
      </c>
    </row>
    <row r="91" spans="2:24" ht="23.1" customHeight="1" outlineLevel="1" x14ac:dyDescent="0.4">
      <c r="B91" s="41">
        <v>36</v>
      </c>
      <c r="C91" s="11" t="str">
        <f t="shared" ca="1" si="10"/>
        <v/>
      </c>
      <c r="D91" s="11" t="str">
        <f t="shared" ca="1" si="11"/>
        <v/>
      </c>
      <c r="E91" s="65"/>
      <c r="F91" s="11" t="str">
        <f t="shared" si="24"/>
        <v/>
      </c>
      <c r="G91" s="65"/>
      <c r="H91" s="11" t="str">
        <f t="shared" ca="1" si="12"/>
        <v/>
      </c>
      <c r="I91" s="11"/>
      <c r="J91" s="11" t="str">
        <f t="shared" ca="1" si="14"/>
        <v/>
      </c>
      <c r="M91" s="42">
        <v>36</v>
      </c>
      <c r="N91" s="12">
        <f t="shared" ca="1" si="15"/>
        <v>26</v>
      </c>
      <c r="O91" s="13" t="str">
        <f t="shared" ca="1" si="16"/>
        <v>ハイロウズ東京</v>
      </c>
      <c r="P91" s="13" t="str">
        <f t="shared" ca="1" si="17"/>
        <v>中萩YF</v>
      </c>
      <c r="Q91" s="56">
        <v>6</v>
      </c>
      <c r="R91" s="56">
        <v>7</v>
      </c>
      <c r="S91" s="12" t="str">
        <f t="shared" si="18"/>
        <v>67</v>
      </c>
      <c r="T91" s="12">
        <f t="shared" si="19"/>
        <v>2</v>
      </c>
      <c r="U91" s="12">
        <f t="shared" ca="1" si="20"/>
        <v>28</v>
      </c>
      <c r="V91" s="12">
        <f t="shared" si="21"/>
        <v>6</v>
      </c>
      <c r="W91" s="12">
        <f t="shared" si="22"/>
        <v>2</v>
      </c>
      <c r="X91" s="12">
        <f t="shared" si="23"/>
        <v>3</v>
      </c>
    </row>
    <row r="92" spans="2:24" ht="23.1" customHeight="1" outlineLevel="1" x14ac:dyDescent="0.4">
      <c r="B92" s="41">
        <v>37</v>
      </c>
      <c r="C92" s="11" t="str">
        <f t="shared" ca="1" si="10"/>
        <v/>
      </c>
      <c r="D92" s="11" t="str">
        <f t="shared" ca="1" si="11"/>
        <v/>
      </c>
      <c r="E92" s="65"/>
      <c r="F92" s="11" t="str">
        <f t="shared" si="24"/>
        <v/>
      </c>
      <c r="G92" s="65"/>
      <c r="H92" s="11" t="str">
        <f t="shared" ca="1" si="12"/>
        <v/>
      </c>
      <c r="I92" s="11"/>
      <c r="J92" s="11" t="str">
        <f t="shared" ca="1" si="14"/>
        <v/>
      </c>
      <c r="M92" s="42">
        <v>37</v>
      </c>
      <c r="N92" s="12">
        <f t="shared" ca="1" si="15"/>
        <v>27</v>
      </c>
      <c r="O92" s="13" t="str">
        <f t="shared" ca="1" si="16"/>
        <v>ハイロウズ東京</v>
      </c>
      <c r="P92" s="13" t="str">
        <f t="shared" ca="1" si="17"/>
        <v>ウイングス</v>
      </c>
      <c r="Q92" s="56">
        <v>6</v>
      </c>
      <c r="R92" s="56">
        <v>8</v>
      </c>
      <c r="S92" s="12" t="str">
        <f t="shared" si="18"/>
        <v>68</v>
      </c>
      <c r="T92" s="12">
        <f t="shared" si="19"/>
        <v>2</v>
      </c>
      <c r="U92" s="12">
        <f t="shared" ca="1" si="20"/>
        <v>28</v>
      </c>
      <c r="V92" s="12">
        <f t="shared" si="21"/>
        <v>6</v>
      </c>
      <c r="W92" s="12">
        <f t="shared" si="22"/>
        <v>2</v>
      </c>
      <c r="X92" s="12">
        <f t="shared" si="23"/>
        <v>3</v>
      </c>
    </row>
    <row r="93" spans="2:24" ht="23.1" customHeight="1" outlineLevel="1" x14ac:dyDescent="0.4">
      <c r="B93" s="41">
        <v>38</v>
      </c>
      <c r="C93" s="11" t="str">
        <f t="shared" ca="1" si="10"/>
        <v/>
      </c>
      <c r="D93" s="11" t="str">
        <f t="shared" ca="1" si="11"/>
        <v/>
      </c>
      <c r="E93" s="65"/>
      <c r="F93" s="11" t="str">
        <f t="shared" si="24"/>
        <v/>
      </c>
      <c r="G93" s="65"/>
      <c r="H93" s="11" t="str">
        <f t="shared" ca="1" si="12"/>
        <v/>
      </c>
      <c r="I93" s="11"/>
      <c r="J93" s="11" t="str">
        <f t="shared" ca="1" si="14"/>
        <v/>
      </c>
      <c r="M93" s="42">
        <v>38</v>
      </c>
      <c r="N93" s="12">
        <f t="shared" ca="1" si="15"/>
        <v>27</v>
      </c>
      <c r="O93" s="13" t="str">
        <f t="shared" ca="1" si="16"/>
        <v>ハイロウズ東京</v>
      </c>
      <c r="P93" s="13" t="str">
        <f t="shared" ca="1" si="17"/>
        <v/>
      </c>
      <c r="Q93" s="56">
        <v>6</v>
      </c>
      <c r="R93" s="56">
        <v>9</v>
      </c>
      <c r="S93" s="12" t="str">
        <f t="shared" si="18"/>
        <v>69</v>
      </c>
      <c r="T93" s="12">
        <f t="shared" si="19"/>
        <v>2</v>
      </c>
      <c r="U93" s="12">
        <f t="shared" ca="1" si="20"/>
        <v>28</v>
      </c>
      <c r="V93" s="12">
        <f t="shared" si="21"/>
        <v>6</v>
      </c>
      <c r="W93" s="12">
        <f t="shared" si="22"/>
        <v>2</v>
      </c>
      <c r="X93" s="12">
        <f t="shared" si="23"/>
        <v>3</v>
      </c>
    </row>
    <row r="94" spans="2:24" ht="23.1" customHeight="1" outlineLevel="1" x14ac:dyDescent="0.4">
      <c r="B94" s="41">
        <v>39</v>
      </c>
      <c r="C94" s="11" t="str">
        <f t="shared" ca="1" si="10"/>
        <v/>
      </c>
      <c r="D94" s="11" t="str">
        <f t="shared" ca="1" si="11"/>
        <v/>
      </c>
      <c r="E94" s="65"/>
      <c r="F94" s="11" t="str">
        <f t="shared" si="24"/>
        <v/>
      </c>
      <c r="G94" s="65"/>
      <c r="H94" s="11" t="str">
        <f t="shared" ca="1" si="12"/>
        <v/>
      </c>
      <c r="I94" s="11"/>
      <c r="J94" s="11" t="str">
        <f t="shared" ca="1" si="14"/>
        <v/>
      </c>
      <c r="M94" s="42">
        <v>39</v>
      </c>
      <c r="N94" s="12">
        <f t="shared" ca="1" si="15"/>
        <v>27</v>
      </c>
      <c r="O94" s="13" t="str">
        <f t="shared" ca="1" si="16"/>
        <v>ハイロウズ東京</v>
      </c>
      <c r="P94" s="13" t="str">
        <f t="shared" ca="1" si="17"/>
        <v/>
      </c>
      <c r="Q94" s="56">
        <v>6</v>
      </c>
      <c r="R94" s="56">
        <v>10</v>
      </c>
      <c r="S94" s="12" t="str">
        <f t="shared" si="18"/>
        <v>610</v>
      </c>
      <c r="T94" s="12">
        <f t="shared" si="19"/>
        <v>2</v>
      </c>
      <c r="U94" s="12">
        <f t="shared" ca="1" si="20"/>
        <v>28</v>
      </c>
      <c r="V94" s="12">
        <f t="shared" si="21"/>
        <v>6</v>
      </c>
      <c r="W94" s="12">
        <f t="shared" si="22"/>
        <v>2</v>
      </c>
      <c r="X94" s="12">
        <f t="shared" si="23"/>
        <v>3</v>
      </c>
    </row>
    <row r="95" spans="2:24" ht="23.1" customHeight="1" outlineLevel="1" x14ac:dyDescent="0.4">
      <c r="B95" s="41">
        <v>40</v>
      </c>
      <c r="C95" s="11" t="str">
        <f t="shared" ca="1" si="10"/>
        <v/>
      </c>
      <c r="D95" s="11" t="str">
        <f t="shared" ca="1" si="11"/>
        <v/>
      </c>
      <c r="E95" s="65"/>
      <c r="F95" s="11" t="str">
        <f t="shared" si="24"/>
        <v/>
      </c>
      <c r="G95" s="65"/>
      <c r="H95" s="11" t="str">
        <f t="shared" ca="1" si="12"/>
        <v/>
      </c>
      <c r="I95" s="11"/>
      <c r="J95" s="11" t="str">
        <f t="shared" ca="1" si="14"/>
        <v/>
      </c>
      <c r="M95" s="42">
        <v>40</v>
      </c>
      <c r="N95" s="12">
        <f t="shared" ca="1" si="15"/>
        <v>28</v>
      </c>
      <c r="O95" s="13" t="str">
        <f t="shared" ca="1" si="16"/>
        <v>中萩YF</v>
      </c>
      <c r="P95" s="13" t="str">
        <f t="shared" ca="1" si="17"/>
        <v>ウイングス</v>
      </c>
      <c r="Q95" s="56">
        <v>7</v>
      </c>
      <c r="R95" s="56">
        <v>8</v>
      </c>
      <c r="S95" s="12" t="str">
        <f t="shared" si="18"/>
        <v>78</v>
      </c>
      <c r="T95" s="12">
        <f t="shared" si="19"/>
        <v>2</v>
      </c>
      <c r="U95" s="12">
        <f t="shared" ca="1" si="20"/>
        <v>28</v>
      </c>
      <c r="V95" s="12">
        <f t="shared" si="21"/>
        <v>6</v>
      </c>
      <c r="W95" s="12">
        <f t="shared" si="22"/>
        <v>2</v>
      </c>
      <c r="X95" s="12">
        <f t="shared" si="23"/>
        <v>3</v>
      </c>
    </row>
    <row r="96" spans="2:24" ht="23.1" customHeight="1" outlineLevel="1" x14ac:dyDescent="0.4">
      <c r="B96" s="41">
        <v>41</v>
      </c>
      <c r="C96" s="11" t="str">
        <f t="shared" ca="1" si="10"/>
        <v/>
      </c>
      <c r="D96" s="11" t="str">
        <f t="shared" ca="1" si="11"/>
        <v/>
      </c>
      <c r="E96" s="65"/>
      <c r="F96" s="11" t="str">
        <f t="shared" si="24"/>
        <v/>
      </c>
      <c r="G96" s="65"/>
      <c r="H96" s="11" t="str">
        <f t="shared" ca="1" si="12"/>
        <v/>
      </c>
      <c r="I96" s="11"/>
      <c r="J96" s="11" t="str">
        <f t="shared" ca="1" si="14"/>
        <v/>
      </c>
      <c r="M96" s="42">
        <v>41</v>
      </c>
      <c r="N96" s="12">
        <f t="shared" ca="1" si="15"/>
        <v>28</v>
      </c>
      <c r="O96" s="13" t="str">
        <f t="shared" ca="1" si="16"/>
        <v>中萩YF</v>
      </c>
      <c r="P96" s="13" t="str">
        <f t="shared" ca="1" si="17"/>
        <v/>
      </c>
      <c r="Q96" s="56">
        <v>7</v>
      </c>
      <c r="R96" s="56">
        <v>9</v>
      </c>
      <c r="S96" s="12" t="str">
        <f t="shared" si="18"/>
        <v>79</v>
      </c>
      <c r="T96" s="12">
        <f t="shared" si="19"/>
        <v>2</v>
      </c>
      <c r="U96" s="12">
        <f t="shared" ca="1" si="20"/>
        <v>28</v>
      </c>
      <c r="V96" s="12">
        <f t="shared" si="21"/>
        <v>6</v>
      </c>
      <c r="W96" s="12">
        <f t="shared" si="22"/>
        <v>2</v>
      </c>
      <c r="X96" s="12">
        <f t="shared" si="23"/>
        <v>3</v>
      </c>
    </row>
    <row r="97" spans="2:24" ht="23.1" customHeight="1" outlineLevel="1" x14ac:dyDescent="0.4">
      <c r="B97" s="41">
        <v>42</v>
      </c>
      <c r="C97" s="11" t="str">
        <f t="shared" ca="1" si="10"/>
        <v/>
      </c>
      <c r="D97" s="11" t="str">
        <f t="shared" ca="1" si="11"/>
        <v/>
      </c>
      <c r="E97" s="65"/>
      <c r="F97" s="11" t="str">
        <f t="shared" si="24"/>
        <v/>
      </c>
      <c r="G97" s="65"/>
      <c r="H97" s="11" t="str">
        <f t="shared" ca="1" si="12"/>
        <v/>
      </c>
      <c r="I97" s="11"/>
      <c r="J97" s="11" t="str">
        <f t="shared" ca="1" si="14"/>
        <v/>
      </c>
      <c r="M97" s="42">
        <v>42</v>
      </c>
      <c r="N97" s="12">
        <f t="shared" ca="1" si="15"/>
        <v>28</v>
      </c>
      <c r="O97" s="13" t="str">
        <f t="shared" ca="1" si="16"/>
        <v>中萩YF</v>
      </c>
      <c r="P97" s="13" t="str">
        <f t="shared" ca="1" si="17"/>
        <v/>
      </c>
      <c r="Q97" s="56">
        <v>7</v>
      </c>
      <c r="R97" s="56">
        <v>10</v>
      </c>
      <c r="S97" s="12" t="str">
        <f t="shared" si="18"/>
        <v>710</v>
      </c>
      <c r="T97" s="12">
        <f t="shared" si="19"/>
        <v>2</v>
      </c>
      <c r="U97" s="12">
        <f t="shared" ca="1" si="20"/>
        <v>28</v>
      </c>
      <c r="V97" s="12">
        <f t="shared" si="21"/>
        <v>6</v>
      </c>
      <c r="W97" s="12">
        <f t="shared" si="22"/>
        <v>2</v>
      </c>
      <c r="X97" s="12">
        <f t="shared" si="23"/>
        <v>3</v>
      </c>
    </row>
    <row r="98" spans="2:24" ht="23.1" customHeight="1" outlineLevel="1" x14ac:dyDescent="0.4">
      <c r="B98" s="41">
        <v>43</v>
      </c>
      <c r="C98" s="11" t="str">
        <f t="shared" ca="1" si="10"/>
        <v/>
      </c>
      <c r="D98" s="11" t="str">
        <f t="shared" ca="1" si="11"/>
        <v/>
      </c>
      <c r="E98" s="65"/>
      <c r="F98" s="11" t="str">
        <f t="shared" si="24"/>
        <v/>
      </c>
      <c r="G98" s="65"/>
      <c r="H98" s="11" t="str">
        <f t="shared" ca="1" si="12"/>
        <v/>
      </c>
      <c r="I98" s="11"/>
      <c r="J98" s="11" t="str">
        <f t="shared" ca="1" si="14"/>
        <v/>
      </c>
      <c r="M98" s="42">
        <v>43</v>
      </c>
      <c r="N98" s="12">
        <f t="shared" ca="1" si="15"/>
        <v>28</v>
      </c>
      <c r="O98" s="13" t="str">
        <f t="shared" ca="1" si="16"/>
        <v>ウイングス</v>
      </c>
      <c r="P98" s="13" t="str">
        <f t="shared" ca="1" si="17"/>
        <v/>
      </c>
      <c r="Q98" s="56">
        <v>8</v>
      </c>
      <c r="R98" s="56">
        <v>9</v>
      </c>
      <c r="S98" s="12" t="str">
        <f t="shared" si="18"/>
        <v>89</v>
      </c>
      <c r="T98" s="12">
        <f t="shared" si="19"/>
        <v>2</v>
      </c>
      <c r="U98" s="12">
        <f t="shared" ca="1" si="20"/>
        <v>28</v>
      </c>
      <c r="V98" s="12">
        <f t="shared" si="21"/>
        <v>6</v>
      </c>
      <c r="W98" s="12">
        <f t="shared" si="22"/>
        <v>2</v>
      </c>
      <c r="X98" s="12">
        <f t="shared" si="23"/>
        <v>3</v>
      </c>
    </row>
    <row r="99" spans="2:24" ht="23.1" customHeight="1" outlineLevel="1" x14ac:dyDescent="0.4">
      <c r="B99" s="41">
        <v>44</v>
      </c>
      <c r="C99" s="11" t="str">
        <f t="shared" ca="1" si="10"/>
        <v/>
      </c>
      <c r="D99" s="11" t="str">
        <f t="shared" ca="1" si="11"/>
        <v/>
      </c>
      <c r="E99" s="65"/>
      <c r="F99" s="11" t="str">
        <f t="shared" si="24"/>
        <v/>
      </c>
      <c r="G99" s="65"/>
      <c r="H99" s="11" t="str">
        <f t="shared" ca="1" si="12"/>
        <v/>
      </c>
      <c r="I99" s="11"/>
      <c r="J99" s="11" t="str">
        <f t="shared" ca="1" si="14"/>
        <v/>
      </c>
      <c r="M99" s="42">
        <v>44</v>
      </c>
      <c r="N99" s="12">
        <f t="shared" ca="1" si="15"/>
        <v>28</v>
      </c>
      <c r="O99" s="13" t="str">
        <f t="shared" ca="1" si="16"/>
        <v>ウイングス</v>
      </c>
      <c r="P99" s="13" t="str">
        <f t="shared" ca="1" si="17"/>
        <v/>
      </c>
      <c r="Q99" s="56">
        <v>8</v>
      </c>
      <c r="R99" s="56">
        <v>10</v>
      </c>
      <c r="S99" s="12" t="str">
        <f t="shared" si="18"/>
        <v>810</v>
      </c>
      <c r="T99" s="12">
        <f t="shared" si="19"/>
        <v>2</v>
      </c>
      <c r="U99" s="12">
        <f t="shared" ca="1" si="20"/>
        <v>28</v>
      </c>
      <c r="V99" s="12">
        <f t="shared" si="21"/>
        <v>6</v>
      </c>
      <c r="W99" s="12">
        <f t="shared" si="22"/>
        <v>2</v>
      </c>
      <c r="X99" s="12">
        <f t="shared" si="23"/>
        <v>3</v>
      </c>
    </row>
    <row r="100" spans="2:24" ht="23.1" customHeight="1" outlineLevel="1" x14ac:dyDescent="0.4">
      <c r="B100" s="41">
        <v>45</v>
      </c>
      <c r="C100" s="11" t="str">
        <f t="shared" ca="1" si="10"/>
        <v/>
      </c>
      <c r="D100" s="11" t="str">
        <f t="shared" ca="1" si="11"/>
        <v/>
      </c>
      <c r="E100" s="65"/>
      <c r="F100" s="11" t="str">
        <f t="shared" si="24"/>
        <v/>
      </c>
      <c r="G100" s="65"/>
      <c r="H100" s="11" t="str">
        <f t="shared" ca="1" si="12"/>
        <v/>
      </c>
      <c r="I100" s="11"/>
      <c r="J100" s="11" t="str">
        <f t="shared" ca="1" si="14"/>
        <v/>
      </c>
      <c r="M100" s="41">
        <v>45</v>
      </c>
      <c r="N100" s="12">
        <f t="shared" ca="1" si="15"/>
        <v>28</v>
      </c>
      <c r="O100" s="13" t="str">
        <f t="shared" ca="1" si="16"/>
        <v/>
      </c>
      <c r="P100" s="13" t="str">
        <f t="shared" ca="1" si="17"/>
        <v/>
      </c>
      <c r="Q100" s="56">
        <v>9</v>
      </c>
      <c r="R100" s="56">
        <v>10</v>
      </c>
      <c r="S100" s="12" t="str">
        <f t="shared" si="18"/>
        <v>910</v>
      </c>
      <c r="T100" s="12">
        <f t="shared" si="19"/>
        <v>2</v>
      </c>
      <c r="U100" s="12">
        <f t="shared" ca="1" si="20"/>
        <v>28</v>
      </c>
      <c r="V100" s="12">
        <f t="shared" si="21"/>
        <v>6</v>
      </c>
      <c r="W100" s="12">
        <f t="shared" si="22"/>
        <v>2</v>
      </c>
      <c r="X100" s="12">
        <f t="shared" si="23"/>
        <v>3</v>
      </c>
    </row>
    <row r="101" spans="2:24" s="60" customFormat="1" ht="23.1" customHeight="1" outlineLevel="1" x14ac:dyDescent="0.4">
      <c r="B101" s="60" t="s">
        <v>164</v>
      </c>
      <c r="M101" s="60" t="s">
        <v>165</v>
      </c>
    </row>
    <row r="102" spans="2:24" ht="23.1" customHeight="1" x14ac:dyDescent="0.4"/>
    <row r="103" spans="2:24" ht="25.5" x14ac:dyDescent="0.4">
      <c r="B103" s="52">
        <v>3</v>
      </c>
      <c r="C103" s="88" t="str">
        <f ca="1">INDIRECT("areaNameBlock"&amp;B103)</f>
        <v>２部Ｂブロック</v>
      </c>
      <c r="D103" s="89"/>
      <c r="E103" s="90">
        <f ca="1">COUNTA(INDIRECT("listTeamBlock"&amp;$B103&amp;"a"))</f>
        <v>8</v>
      </c>
      <c r="F103" s="90"/>
      <c r="G103" s="90"/>
      <c r="H103" s="49">
        <f ca="1">IF(E103=0,0,COMBIN(E103,2))</f>
        <v>28</v>
      </c>
      <c r="I103" s="78">
        <f ca="1">IF(H103=0,"",J103/H103)</f>
        <v>0</v>
      </c>
      <c r="J103" s="64">
        <f ca="1">COUNTIF(J106:J150,"終了")</f>
        <v>0</v>
      </c>
      <c r="M103" s="53" t="s">
        <v>161</v>
      </c>
      <c r="N103" s="54"/>
      <c r="O103" s="54"/>
      <c r="P103" s="54"/>
      <c r="Q103" s="54"/>
      <c r="R103" s="54"/>
      <c r="S103" s="54"/>
      <c r="T103" s="57">
        <f>B103</f>
        <v>3</v>
      </c>
      <c r="U103" s="58">
        <f ca="1">H103</f>
        <v>28</v>
      </c>
      <c r="V103" s="55"/>
      <c r="W103" s="55"/>
      <c r="X103" s="55"/>
    </row>
    <row r="104" spans="2:24" ht="24" outlineLevel="1" x14ac:dyDescent="0.4">
      <c r="B104" s="42" t="s">
        <v>0</v>
      </c>
      <c r="C104" s="42"/>
      <c r="D104" s="42" t="s">
        <v>34</v>
      </c>
      <c r="E104" s="42" t="s">
        <v>60</v>
      </c>
      <c r="F104" s="42"/>
      <c r="G104" s="42" t="s">
        <v>61</v>
      </c>
      <c r="H104" s="42" t="s">
        <v>35</v>
      </c>
      <c r="I104" s="63" t="s">
        <v>185</v>
      </c>
      <c r="J104" s="63" t="s">
        <v>186</v>
      </c>
      <c r="M104" s="42" t="s">
        <v>39</v>
      </c>
      <c r="N104" s="42" t="s">
        <v>38</v>
      </c>
      <c r="O104" s="42" t="s">
        <v>34</v>
      </c>
      <c r="P104" s="42" t="s">
        <v>35</v>
      </c>
      <c r="Q104" s="42" t="s">
        <v>36</v>
      </c>
      <c r="R104" s="42" t="s">
        <v>37</v>
      </c>
      <c r="S104" s="42" t="s">
        <v>62</v>
      </c>
      <c r="T104" s="42" t="s">
        <v>160</v>
      </c>
      <c r="U104" s="42" t="s">
        <v>166</v>
      </c>
      <c r="V104" s="42" t="s">
        <v>167</v>
      </c>
      <c r="W104" s="42" t="s">
        <v>168</v>
      </c>
      <c r="X104" s="42" t="s">
        <v>169</v>
      </c>
    </row>
    <row r="105" spans="2:24" ht="24" outlineLevel="1" x14ac:dyDescent="0.4">
      <c r="B105" s="43"/>
      <c r="C105" s="43">
        <v>6</v>
      </c>
      <c r="D105" s="43">
        <v>2</v>
      </c>
      <c r="E105" s="43"/>
      <c r="F105" s="43"/>
      <c r="G105" s="43"/>
      <c r="H105" s="43">
        <v>3</v>
      </c>
      <c r="I105" s="63" t="s">
        <v>187</v>
      </c>
      <c r="J105" s="63"/>
      <c r="M105" s="43"/>
      <c r="N105" s="43"/>
      <c r="O105" s="43"/>
      <c r="P105" s="43"/>
      <c r="Q105" s="43"/>
      <c r="R105" s="43"/>
      <c r="S105" s="43"/>
      <c r="T105" s="43">
        <f>T103</f>
        <v>3</v>
      </c>
      <c r="U105" s="43">
        <f ca="1">U103</f>
        <v>28</v>
      </c>
      <c r="V105" s="43">
        <f>C105</f>
        <v>6</v>
      </c>
      <c r="W105" s="43">
        <f>D105</f>
        <v>2</v>
      </c>
      <c r="X105" s="43">
        <f>H105</f>
        <v>3</v>
      </c>
    </row>
    <row r="106" spans="2:24" ht="23.1" customHeight="1" outlineLevel="1" x14ac:dyDescent="0.4">
      <c r="B106" s="41">
        <v>1</v>
      </c>
      <c r="C106" s="11" t="str">
        <f t="shared" ref="C106:C150" ca="1" si="25">IF($B106&lt;=$U106,VLOOKUP($B106,INDIRECT("listMatch"&amp;T106),$V106,FALSE),"")</f>
        <v>12</v>
      </c>
      <c r="D106" s="11" t="str">
        <f t="shared" ref="D106:D150" ca="1" si="26">IF($B106&lt;=$U106,VLOOKUP($B106,INDIRECT("listMatch"&amp;T106),$W106,FALSE),"")</f>
        <v>入一SC</v>
      </c>
      <c r="E106" s="65"/>
      <c r="F106" s="11" t="str">
        <f>IF(AND(E106&lt;&gt;"",G106&lt;&gt;""),"-","")</f>
        <v/>
      </c>
      <c r="G106" s="65"/>
      <c r="H106" s="11" t="str">
        <f t="shared" ref="H106:H150" ca="1" si="27">IF($B106&lt;=$U106,VLOOKUP($B106,INDIRECT("listMatch"&amp;T106),$X106,FALSE),"")</f>
        <v>馬三SC</v>
      </c>
      <c r="I106" s="11"/>
      <c r="J106" s="11" t="str">
        <f ca="1">IF(C106="","",IF(AND(ISNUMBER(E106),ISNUMBER(G106)),"終了","予定"))</f>
        <v>予定</v>
      </c>
      <c r="M106" s="42">
        <v>1</v>
      </c>
      <c r="N106" s="12">
        <f ca="1">IF(OR(O106="",P106=""),N105,N105+1)</f>
        <v>1</v>
      </c>
      <c r="O106" s="13" t="str">
        <f ca="1">IF($E$103&lt;Q106,"",INDEX(INDIRECT("listTeamBlock"&amp;$T106&amp;"b"),Q106))</f>
        <v>入一SC</v>
      </c>
      <c r="P106" s="13" t="str">
        <f ca="1">IF($E$103&lt;R106,"",INDEX(INDIRECT("listTeamBlock"&amp;$T106&amp;"b"),R106))</f>
        <v>馬三SC</v>
      </c>
      <c r="Q106" s="56">
        <v>1</v>
      </c>
      <c r="R106" s="56">
        <v>2</v>
      </c>
      <c r="S106" s="12" t="str">
        <f>Q106&amp;R106</f>
        <v>12</v>
      </c>
      <c r="T106" s="12">
        <f>T105</f>
        <v>3</v>
      </c>
      <c r="U106" s="12">
        <f ca="1">U105</f>
        <v>28</v>
      </c>
      <c r="V106" s="12">
        <f>V105</f>
        <v>6</v>
      </c>
      <c r="W106" s="12">
        <f>W105</f>
        <v>2</v>
      </c>
      <c r="X106" s="12">
        <f>X105</f>
        <v>3</v>
      </c>
    </row>
    <row r="107" spans="2:24" ht="23.1" customHeight="1" outlineLevel="1" x14ac:dyDescent="0.4">
      <c r="B107" s="41">
        <v>2</v>
      </c>
      <c r="C107" s="11" t="str">
        <f t="shared" ca="1" si="25"/>
        <v>13</v>
      </c>
      <c r="D107" s="11" t="str">
        <f t="shared" ca="1" si="26"/>
        <v>入一SC</v>
      </c>
      <c r="E107" s="65"/>
      <c r="F107" s="11" t="str">
        <f t="shared" ref="F107:F125" si="28">IF(AND(E107&lt;&gt;"",G107&lt;&gt;""),"-","")</f>
        <v/>
      </c>
      <c r="G107" s="65"/>
      <c r="H107" s="11" t="str">
        <f t="shared" ca="1" si="27"/>
        <v>徳持FC</v>
      </c>
      <c r="I107" s="11"/>
      <c r="J107" s="11" t="str">
        <f t="shared" ref="J107:J150" ca="1" si="29">IF(C107="","",IF(AND(ISNUMBER(E107),ISNUMBER(G107)),"終了","予定"))</f>
        <v>予定</v>
      </c>
      <c r="M107" s="42">
        <v>2</v>
      </c>
      <c r="N107" s="12">
        <f t="shared" ref="N107:N150" ca="1" si="30">IF(OR(O107="",P107=""),N106,N106+1)</f>
        <v>2</v>
      </c>
      <c r="O107" s="13" t="str">
        <f t="shared" ref="O107:O150" ca="1" si="31">IF($E$103&lt;Q107,"",INDEX(INDIRECT("listTeamBlock"&amp;$T107&amp;"b"),Q107))</f>
        <v>入一SC</v>
      </c>
      <c r="P107" s="13" t="str">
        <f t="shared" ref="P107:P150" ca="1" si="32">IF($E$103&lt;R107,"",INDEX(INDIRECT("listTeamBlock"&amp;$T107&amp;"b"),R107))</f>
        <v>徳持FC</v>
      </c>
      <c r="Q107" s="56">
        <v>1</v>
      </c>
      <c r="R107" s="56">
        <v>3</v>
      </c>
      <c r="S107" s="12" t="str">
        <f t="shared" ref="S107:S150" si="33">Q107&amp;R107</f>
        <v>13</v>
      </c>
      <c r="T107" s="12">
        <f t="shared" ref="T107:T150" si="34">T106</f>
        <v>3</v>
      </c>
      <c r="U107" s="12">
        <f t="shared" ref="U107:U150" ca="1" si="35">U106</f>
        <v>28</v>
      </c>
      <c r="V107" s="12">
        <f t="shared" ref="V107:V150" si="36">V106</f>
        <v>6</v>
      </c>
      <c r="W107" s="12">
        <f t="shared" ref="W107:W150" si="37">W106</f>
        <v>2</v>
      </c>
      <c r="X107" s="12">
        <f t="shared" ref="X107:X150" si="38">X106</f>
        <v>3</v>
      </c>
    </row>
    <row r="108" spans="2:24" ht="23.1" customHeight="1" outlineLevel="1" x14ac:dyDescent="0.4">
      <c r="B108" s="41">
        <v>3</v>
      </c>
      <c r="C108" s="11" t="str">
        <f t="shared" ca="1" si="25"/>
        <v>14</v>
      </c>
      <c r="D108" s="11" t="str">
        <f t="shared" ca="1" si="26"/>
        <v>入一SC</v>
      </c>
      <c r="E108" s="65"/>
      <c r="F108" s="11" t="str">
        <f t="shared" si="28"/>
        <v/>
      </c>
      <c r="G108" s="65"/>
      <c r="H108" s="11" t="str">
        <f t="shared" ca="1" si="27"/>
        <v>大田クラブ</v>
      </c>
      <c r="I108" s="11"/>
      <c r="J108" s="11" t="str">
        <f t="shared" ca="1" si="29"/>
        <v>予定</v>
      </c>
      <c r="M108" s="42">
        <v>3</v>
      </c>
      <c r="N108" s="12">
        <f t="shared" ca="1" si="30"/>
        <v>3</v>
      </c>
      <c r="O108" s="13" t="str">
        <f t="shared" ca="1" si="31"/>
        <v>入一SC</v>
      </c>
      <c r="P108" s="13" t="str">
        <f t="shared" ca="1" si="32"/>
        <v>大田クラブ</v>
      </c>
      <c r="Q108" s="56">
        <v>1</v>
      </c>
      <c r="R108" s="56">
        <v>4</v>
      </c>
      <c r="S108" s="12" t="str">
        <f t="shared" si="33"/>
        <v>14</v>
      </c>
      <c r="T108" s="12">
        <f t="shared" si="34"/>
        <v>3</v>
      </c>
      <c r="U108" s="12">
        <f t="shared" ca="1" si="35"/>
        <v>28</v>
      </c>
      <c r="V108" s="12">
        <f t="shared" si="36"/>
        <v>6</v>
      </c>
      <c r="W108" s="12">
        <f t="shared" si="37"/>
        <v>2</v>
      </c>
      <c r="X108" s="12">
        <f t="shared" si="38"/>
        <v>3</v>
      </c>
    </row>
    <row r="109" spans="2:24" ht="23.1" customHeight="1" outlineLevel="1" x14ac:dyDescent="0.4">
      <c r="B109" s="41">
        <v>4</v>
      </c>
      <c r="C109" s="11" t="str">
        <f t="shared" ca="1" si="25"/>
        <v>15</v>
      </c>
      <c r="D109" s="11" t="str">
        <f t="shared" ca="1" si="26"/>
        <v>入一SC</v>
      </c>
      <c r="E109" s="65"/>
      <c r="F109" s="11" t="str">
        <f t="shared" si="28"/>
        <v/>
      </c>
      <c r="G109" s="65"/>
      <c r="H109" s="11" t="str">
        <f t="shared" ca="1" si="27"/>
        <v>松仙FC 1st</v>
      </c>
      <c r="I109" s="11"/>
      <c r="J109" s="11" t="str">
        <f t="shared" ca="1" si="29"/>
        <v>予定</v>
      </c>
      <c r="M109" s="42">
        <v>4</v>
      </c>
      <c r="N109" s="12">
        <f t="shared" ca="1" si="30"/>
        <v>4</v>
      </c>
      <c r="O109" s="13" t="str">
        <f t="shared" ca="1" si="31"/>
        <v>入一SC</v>
      </c>
      <c r="P109" s="13" t="str">
        <f t="shared" ca="1" si="32"/>
        <v>松仙FC 1st</v>
      </c>
      <c r="Q109" s="56">
        <v>1</v>
      </c>
      <c r="R109" s="56">
        <v>5</v>
      </c>
      <c r="S109" s="12" t="str">
        <f t="shared" si="33"/>
        <v>15</v>
      </c>
      <c r="T109" s="12">
        <f t="shared" si="34"/>
        <v>3</v>
      </c>
      <c r="U109" s="12">
        <f t="shared" ca="1" si="35"/>
        <v>28</v>
      </c>
      <c r="V109" s="12">
        <f t="shared" si="36"/>
        <v>6</v>
      </c>
      <c r="W109" s="12">
        <f t="shared" si="37"/>
        <v>2</v>
      </c>
      <c r="X109" s="12">
        <f t="shared" si="38"/>
        <v>3</v>
      </c>
    </row>
    <row r="110" spans="2:24" ht="23.1" customHeight="1" outlineLevel="1" x14ac:dyDescent="0.4">
      <c r="B110" s="41">
        <v>5</v>
      </c>
      <c r="C110" s="11" t="str">
        <f t="shared" ca="1" si="25"/>
        <v>16</v>
      </c>
      <c r="D110" s="11" t="str">
        <f t="shared" ca="1" si="26"/>
        <v>入一SC</v>
      </c>
      <c r="E110" s="65"/>
      <c r="F110" s="11" t="str">
        <f t="shared" si="28"/>
        <v/>
      </c>
      <c r="G110" s="65"/>
      <c r="H110" s="11" t="str">
        <f t="shared" ca="1" si="27"/>
        <v>池雪FC</v>
      </c>
      <c r="I110" s="11"/>
      <c r="J110" s="11" t="str">
        <f t="shared" ca="1" si="29"/>
        <v>予定</v>
      </c>
      <c r="M110" s="42">
        <v>5</v>
      </c>
      <c r="N110" s="12">
        <f t="shared" ca="1" si="30"/>
        <v>5</v>
      </c>
      <c r="O110" s="13" t="str">
        <f t="shared" ca="1" si="31"/>
        <v>入一SC</v>
      </c>
      <c r="P110" s="13" t="str">
        <f t="shared" ca="1" si="32"/>
        <v>池雪FC</v>
      </c>
      <c r="Q110" s="56">
        <v>1</v>
      </c>
      <c r="R110" s="56">
        <v>6</v>
      </c>
      <c r="S110" s="12" t="str">
        <f t="shared" si="33"/>
        <v>16</v>
      </c>
      <c r="T110" s="12">
        <f t="shared" si="34"/>
        <v>3</v>
      </c>
      <c r="U110" s="12">
        <f t="shared" ca="1" si="35"/>
        <v>28</v>
      </c>
      <c r="V110" s="12">
        <f t="shared" si="36"/>
        <v>6</v>
      </c>
      <c r="W110" s="12">
        <f t="shared" si="37"/>
        <v>2</v>
      </c>
      <c r="X110" s="12">
        <f t="shared" si="38"/>
        <v>3</v>
      </c>
    </row>
    <row r="111" spans="2:24" ht="23.1" customHeight="1" outlineLevel="1" x14ac:dyDescent="0.4">
      <c r="B111" s="41">
        <v>6</v>
      </c>
      <c r="C111" s="11" t="str">
        <f t="shared" ca="1" si="25"/>
        <v>17</v>
      </c>
      <c r="D111" s="11" t="str">
        <f t="shared" ca="1" si="26"/>
        <v>入一SC</v>
      </c>
      <c r="E111" s="65"/>
      <c r="F111" s="11" t="str">
        <f t="shared" si="28"/>
        <v/>
      </c>
      <c r="G111" s="65"/>
      <c r="H111" s="11" t="str">
        <f t="shared" ca="1" si="27"/>
        <v>東一FC B</v>
      </c>
      <c r="I111" s="11"/>
      <c r="J111" s="11" t="str">
        <f t="shared" ca="1" si="29"/>
        <v>予定</v>
      </c>
      <c r="M111" s="42">
        <v>6</v>
      </c>
      <c r="N111" s="12">
        <f t="shared" ca="1" si="30"/>
        <v>6</v>
      </c>
      <c r="O111" s="13" t="str">
        <f t="shared" ca="1" si="31"/>
        <v>入一SC</v>
      </c>
      <c r="P111" s="13" t="str">
        <f t="shared" ca="1" si="32"/>
        <v>東一FC B</v>
      </c>
      <c r="Q111" s="56">
        <v>1</v>
      </c>
      <c r="R111" s="56">
        <v>7</v>
      </c>
      <c r="S111" s="12" t="str">
        <f t="shared" si="33"/>
        <v>17</v>
      </c>
      <c r="T111" s="12">
        <f t="shared" si="34"/>
        <v>3</v>
      </c>
      <c r="U111" s="12">
        <f t="shared" ca="1" si="35"/>
        <v>28</v>
      </c>
      <c r="V111" s="12">
        <f t="shared" si="36"/>
        <v>6</v>
      </c>
      <c r="W111" s="12">
        <f t="shared" si="37"/>
        <v>2</v>
      </c>
      <c r="X111" s="12">
        <f t="shared" si="38"/>
        <v>3</v>
      </c>
    </row>
    <row r="112" spans="2:24" ht="23.1" customHeight="1" outlineLevel="1" x14ac:dyDescent="0.4">
      <c r="B112" s="41">
        <v>7</v>
      </c>
      <c r="C112" s="11" t="str">
        <f t="shared" ca="1" si="25"/>
        <v>18</v>
      </c>
      <c r="D112" s="11" t="str">
        <f t="shared" ca="1" si="26"/>
        <v>入一SC</v>
      </c>
      <c r="E112" s="65"/>
      <c r="F112" s="11" t="str">
        <f t="shared" si="28"/>
        <v/>
      </c>
      <c r="G112" s="65"/>
      <c r="H112" s="11" t="str">
        <f t="shared" ca="1" si="27"/>
        <v>萩羽SC</v>
      </c>
      <c r="I112" s="11"/>
      <c r="J112" s="11" t="str">
        <f t="shared" ca="1" si="29"/>
        <v>予定</v>
      </c>
      <c r="M112" s="42">
        <v>7</v>
      </c>
      <c r="N112" s="12">
        <f t="shared" ca="1" si="30"/>
        <v>7</v>
      </c>
      <c r="O112" s="13" t="str">
        <f t="shared" ca="1" si="31"/>
        <v>入一SC</v>
      </c>
      <c r="P112" s="13" t="str">
        <f t="shared" ca="1" si="32"/>
        <v>萩羽SC</v>
      </c>
      <c r="Q112" s="56">
        <v>1</v>
      </c>
      <c r="R112" s="56">
        <v>8</v>
      </c>
      <c r="S112" s="12" t="str">
        <f t="shared" si="33"/>
        <v>18</v>
      </c>
      <c r="T112" s="12">
        <f t="shared" si="34"/>
        <v>3</v>
      </c>
      <c r="U112" s="12">
        <f t="shared" ca="1" si="35"/>
        <v>28</v>
      </c>
      <c r="V112" s="12">
        <f t="shared" si="36"/>
        <v>6</v>
      </c>
      <c r="W112" s="12">
        <f t="shared" si="37"/>
        <v>2</v>
      </c>
      <c r="X112" s="12">
        <f t="shared" si="38"/>
        <v>3</v>
      </c>
    </row>
    <row r="113" spans="2:24" ht="23.1" customHeight="1" outlineLevel="1" x14ac:dyDescent="0.4">
      <c r="B113" s="41">
        <v>8</v>
      </c>
      <c r="C113" s="11" t="str">
        <f t="shared" ca="1" si="25"/>
        <v>23</v>
      </c>
      <c r="D113" s="11" t="str">
        <f t="shared" ca="1" si="26"/>
        <v>馬三SC</v>
      </c>
      <c r="E113" s="65"/>
      <c r="F113" s="11" t="str">
        <f t="shared" si="28"/>
        <v/>
      </c>
      <c r="G113" s="65"/>
      <c r="H113" s="11" t="str">
        <f t="shared" ca="1" si="27"/>
        <v>徳持FC</v>
      </c>
      <c r="I113" s="11"/>
      <c r="J113" s="11" t="str">
        <f t="shared" ca="1" si="29"/>
        <v>予定</v>
      </c>
      <c r="M113" s="42">
        <v>8</v>
      </c>
      <c r="N113" s="12">
        <f t="shared" ca="1" si="30"/>
        <v>7</v>
      </c>
      <c r="O113" s="13" t="str">
        <f t="shared" ca="1" si="31"/>
        <v>入一SC</v>
      </c>
      <c r="P113" s="13" t="str">
        <f t="shared" ca="1" si="32"/>
        <v/>
      </c>
      <c r="Q113" s="56">
        <v>1</v>
      </c>
      <c r="R113" s="56">
        <v>9</v>
      </c>
      <c r="S113" s="12" t="str">
        <f t="shared" si="33"/>
        <v>19</v>
      </c>
      <c r="T113" s="12">
        <f t="shared" si="34"/>
        <v>3</v>
      </c>
      <c r="U113" s="12">
        <f t="shared" ca="1" si="35"/>
        <v>28</v>
      </c>
      <c r="V113" s="12">
        <f t="shared" si="36"/>
        <v>6</v>
      </c>
      <c r="W113" s="12">
        <f t="shared" si="37"/>
        <v>2</v>
      </c>
      <c r="X113" s="12">
        <f t="shared" si="38"/>
        <v>3</v>
      </c>
    </row>
    <row r="114" spans="2:24" ht="23.1" customHeight="1" outlineLevel="1" x14ac:dyDescent="0.4">
      <c r="B114" s="41">
        <v>9</v>
      </c>
      <c r="C114" s="11" t="str">
        <f t="shared" ca="1" si="25"/>
        <v>24</v>
      </c>
      <c r="D114" s="11" t="str">
        <f t="shared" ca="1" si="26"/>
        <v>馬三SC</v>
      </c>
      <c r="E114" s="65"/>
      <c r="F114" s="11" t="str">
        <f t="shared" si="28"/>
        <v/>
      </c>
      <c r="G114" s="65"/>
      <c r="H114" s="11" t="str">
        <f t="shared" ca="1" si="27"/>
        <v>大田クラブ</v>
      </c>
      <c r="I114" s="11"/>
      <c r="J114" s="11" t="str">
        <f t="shared" ca="1" si="29"/>
        <v>予定</v>
      </c>
      <c r="M114" s="42">
        <v>9</v>
      </c>
      <c r="N114" s="12">
        <f t="shared" ca="1" si="30"/>
        <v>7</v>
      </c>
      <c r="O114" s="13" t="str">
        <f t="shared" ca="1" si="31"/>
        <v>入一SC</v>
      </c>
      <c r="P114" s="13" t="str">
        <f t="shared" ca="1" si="32"/>
        <v/>
      </c>
      <c r="Q114" s="56">
        <v>1</v>
      </c>
      <c r="R114" s="56">
        <v>10</v>
      </c>
      <c r="S114" s="12" t="str">
        <f t="shared" si="33"/>
        <v>110</v>
      </c>
      <c r="T114" s="12">
        <f t="shared" si="34"/>
        <v>3</v>
      </c>
      <c r="U114" s="12">
        <f t="shared" ca="1" si="35"/>
        <v>28</v>
      </c>
      <c r="V114" s="12">
        <f t="shared" si="36"/>
        <v>6</v>
      </c>
      <c r="W114" s="12">
        <f t="shared" si="37"/>
        <v>2</v>
      </c>
      <c r="X114" s="12">
        <f t="shared" si="38"/>
        <v>3</v>
      </c>
    </row>
    <row r="115" spans="2:24" ht="23.1" customHeight="1" outlineLevel="1" x14ac:dyDescent="0.4">
      <c r="B115" s="41">
        <v>10</v>
      </c>
      <c r="C115" s="11" t="str">
        <f t="shared" ca="1" si="25"/>
        <v>25</v>
      </c>
      <c r="D115" s="11" t="str">
        <f t="shared" ca="1" si="26"/>
        <v>馬三SC</v>
      </c>
      <c r="E115" s="65"/>
      <c r="F115" s="11" t="str">
        <f t="shared" si="28"/>
        <v/>
      </c>
      <c r="G115" s="65"/>
      <c r="H115" s="11" t="str">
        <f t="shared" ca="1" si="27"/>
        <v>松仙FC 1st</v>
      </c>
      <c r="I115" s="11"/>
      <c r="J115" s="11" t="str">
        <f t="shared" ca="1" si="29"/>
        <v>予定</v>
      </c>
      <c r="M115" s="42">
        <v>10</v>
      </c>
      <c r="N115" s="12">
        <f t="shared" ca="1" si="30"/>
        <v>8</v>
      </c>
      <c r="O115" s="13" t="str">
        <f t="shared" ca="1" si="31"/>
        <v>馬三SC</v>
      </c>
      <c r="P115" s="13" t="str">
        <f t="shared" ca="1" si="32"/>
        <v>徳持FC</v>
      </c>
      <c r="Q115" s="56">
        <v>2</v>
      </c>
      <c r="R115" s="56">
        <v>3</v>
      </c>
      <c r="S115" s="12" t="str">
        <f t="shared" si="33"/>
        <v>23</v>
      </c>
      <c r="T115" s="12">
        <f t="shared" si="34"/>
        <v>3</v>
      </c>
      <c r="U115" s="12">
        <f t="shared" ca="1" si="35"/>
        <v>28</v>
      </c>
      <c r="V115" s="12">
        <f t="shared" si="36"/>
        <v>6</v>
      </c>
      <c r="W115" s="12">
        <f t="shared" si="37"/>
        <v>2</v>
      </c>
      <c r="X115" s="12">
        <f t="shared" si="38"/>
        <v>3</v>
      </c>
    </row>
    <row r="116" spans="2:24" ht="23.1" customHeight="1" outlineLevel="1" x14ac:dyDescent="0.4">
      <c r="B116" s="41">
        <v>11</v>
      </c>
      <c r="C116" s="11" t="str">
        <f t="shared" ca="1" si="25"/>
        <v>26</v>
      </c>
      <c r="D116" s="11" t="str">
        <f t="shared" ca="1" si="26"/>
        <v>馬三SC</v>
      </c>
      <c r="E116" s="65"/>
      <c r="F116" s="11" t="str">
        <f t="shared" si="28"/>
        <v/>
      </c>
      <c r="G116" s="65"/>
      <c r="H116" s="11" t="str">
        <f t="shared" ca="1" si="27"/>
        <v>池雪FC</v>
      </c>
      <c r="I116" s="11"/>
      <c r="J116" s="11" t="str">
        <f t="shared" ca="1" si="29"/>
        <v>予定</v>
      </c>
      <c r="M116" s="42">
        <v>11</v>
      </c>
      <c r="N116" s="12">
        <f t="shared" ca="1" si="30"/>
        <v>9</v>
      </c>
      <c r="O116" s="13" t="str">
        <f t="shared" ca="1" si="31"/>
        <v>馬三SC</v>
      </c>
      <c r="P116" s="13" t="str">
        <f t="shared" ca="1" si="32"/>
        <v>大田クラブ</v>
      </c>
      <c r="Q116" s="56">
        <v>2</v>
      </c>
      <c r="R116" s="56">
        <v>4</v>
      </c>
      <c r="S116" s="12" t="str">
        <f t="shared" si="33"/>
        <v>24</v>
      </c>
      <c r="T116" s="12">
        <f t="shared" si="34"/>
        <v>3</v>
      </c>
      <c r="U116" s="12">
        <f t="shared" ca="1" si="35"/>
        <v>28</v>
      </c>
      <c r="V116" s="12">
        <f t="shared" si="36"/>
        <v>6</v>
      </c>
      <c r="W116" s="12">
        <f t="shared" si="37"/>
        <v>2</v>
      </c>
      <c r="X116" s="12">
        <f t="shared" si="38"/>
        <v>3</v>
      </c>
    </row>
    <row r="117" spans="2:24" ht="23.1" customHeight="1" outlineLevel="1" x14ac:dyDescent="0.4">
      <c r="B117" s="41">
        <v>12</v>
      </c>
      <c r="C117" s="11" t="str">
        <f t="shared" ca="1" si="25"/>
        <v>27</v>
      </c>
      <c r="D117" s="11" t="str">
        <f t="shared" ca="1" si="26"/>
        <v>馬三SC</v>
      </c>
      <c r="E117" s="65"/>
      <c r="F117" s="11" t="str">
        <f t="shared" si="28"/>
        <v/>
      </c>
      <c r="G117" s="65"/>
      <c r="H117" s="11" t="str">
        <f t="shared" ca="1" si="27"/>
        <v>東一FC B</v>
      </c>
      <c r="I117" s="11"/>
      <c r="J117" s="11" t="str">
        <f t="shared" ca="1" si="29"/>
        <v>予定</v>
      </c>
      <c r="M117" s="42">
        <v>12</v>
      </c>
      <c r="N117" s="12">
        <f t="shared" ca="1" si="30"/>
        <v>10</v>
      </c>
      <c r="O117" s="13" t="str">
        <f t="shared" ca="1" si="31"/>
        <v>馬三SC</v>
      </c>
      <c r="P117" s="13" t="str">
        <f t="shared" ca="1" si="32"/>
        <v>松仙FC 1st</v>
      </c>
      <c r="Q117" s="56">
        <v>2</v>
      </c>
      <c r="R117" s="56">
        <v>5</v>
      </c>
      <c r="S117" s="12" t="str">
        <f t="shared" si="33"/>
        <v>25</v>
      </c>
      <c r="T117" s="12">
        <f t="shared" si="34"/>
        <v>3</v>
      </c>
      <c r="U117" s="12">
        <f t="shared" ca="1" si="35"/>
        <v>28</v>
      </c>
      <c r="V117" s="12">
        <f t="shared" si="36"/>
        <v>6</v>
      </c>
      <c r="W117" s="12">
        <f t="shared" si="37"/>
        <v>2</v>
      </c>
      <c r="X117" s="12">
        <f t="shared" si="38"/>
        <v>3</v>
      </c>
    </row>
    <row r="118" spans="2:24" ht="23.1" customHeight="1" outlineLevel="1" x14ac:dyDescent="0.4">
      <c r="B118" s="41">
        <v>13</v>
      </c>
      <c r="C118" s="11" t="str">
        <f t="shared" ca="1" si="25"/>
        <v>28</v>
      </c>
      <c r="D118" s="11" t="str">
        <f t="shared" ca="1" si="26"/>
        <v>馬三SC</v>
      </c>
      <c r="E118" s="65"/>
      <c r="F118" s="11" t="str">
        <f t="shared" si="28"/>
        <v/>
      </c>
      <c r="G118" s="65"/>
      <c r="H118" s="11" t="str">
        <f t="shared" ca="1" si="27"/>
        <v>萩羽SC</v>
      </c>
      <c r="I118" s="11"/>
      <c r="J118" s="11" t="str">
        <f t="shared" ca="1" si="29"/>
        <v>予定</v>
      </c>
      <c r="M118" s="42">
        <v>13</v>
      </c>
      <c r="N118" s="12">
        <f t="shared" ca="1" si="30"/>
        <v>11</v>
      </c>
      <c r="O118" s="13" t="str">
        <f t="shared" ca="1" si="31"/>
        <v>馬三SC</v>
      </c>
      <c r="P118" s="13" t="str">
        <f t="shared" ca="1" si="32"/>
        <v>池雪FC</v>
      </c>
      <c r="Q118" s="56">
        <v>2</v>
      </c>
      <c r="R118" s="56">
        <v>6</v>
      </c>
      <c r="S118" s="12" t="str">
        <f t="shared" si="33"/>
        <v>26</v>
      </c>
      <c r="T118" s="12">
        <f t="shared" si="34"/>
        <v>3</v>
      </c>
      <c r="U118" s="12">
        <f t="shared" ca="1" si="35"/>
        <v>28</v>
      </c>
      <c r="V118" s="12">
        <f t="shared" si="36"/>
        <v>6</v>
      </c>
      <c r="W118" s="12">
        <f t="shared" si="37"/>
        <v>2</v>
      </c>
      <c r="X118" s="12">
        <f t="shared" si="38"/>
        <v>3</v>
      </c>
    </row>
    <row r="119" spans="2:24" ht="23.1" customHeight="1" outlineLevel="1" x14ac:dyDescent="0.4">
      <c r="B119" s="41">
        <v>14</v>
      </c>
      <c r="C119" s="11" t="str">
        <f t="shared" ca="1" si="25"/>
        <v>34</v>
      </c>
      <c r="D119" s="11" t="str">
        <f t="shared" ca="1" si="26"/>
        <v>徳持FC</v>
      </c>
      <c r="E119" s="65"/>
      <c r="F119" s="11" t="str">
        <f t="shared" si="28"/>
        <v/>
      </c>
      <c r="G119" s="65"/>
      <c r="H119" s="11" t="str">
        <f t="shared" ca="1" si="27"/>
        <v>大田クラブ</v>
      </c>
      <c r="I119" s="11"/>
      <c r="J119" s="11" t="str">
        <f t="shared" ca="1" si="29"/>
        <v>予定</v>
      </c>
      <c r="M119" s="42">
        <v>14</v>
      </c>
      <c r="N119" s="12">
        <f t="shared" ca="1" si="30"/>
        <v>12</v>
      </c>
      <c r="O119" s="13" t="str">
        <f t="shared" ca="1" si="31"/>
        <v>馬三SC</v>
      </c>
      <c r="P119" s="13" t="str">
        <f t="shared" ca="1" si="32"/>
        <v>東一FC B</v>
      </c>
      <c r="Q119" s="56">
        <v>2</v>
      </c>
      <c r="R119" s="56">
        <v>7</v>
      </c>
      <c r="S119" s="12" t="str">
        <f t="shared" si="33"/>
        <v>27</v>
      </c>
      <c r="T119" s="12">
        <f t="shared" si="34"/>
        <v>3</v>
      </c>
      <c r="U119" s="12">
        <f t="shared" ca="1" si="35"/>
        <v>28</v>
      </c>
      <c r="V119" s="12">
        <f t="shared" si="36"/>
        <v>6</v>
      </c>
      <c r="W119" s="12">
        <f t="shared" si="37"/>
        <v>2</v>
      </c>
      <c r="X119" s="12">
        <f t="shared" si="38"/>
        <v>3</v>
      </c>
    </row>
    <row r="120" spans="2:24" ht="23.1" customHeight="1" outlineLevel="1" x14ac:dyDescent="0.4">
      <c r="B120" s="41">
        <v>15</v>
      </c>
      <c r="C120" s="11" t="str">
        <f t="shared" ca="1" si="25"/>
        <v>35</v>
      </c>
      <c r="D120" s="11" t="str">
        <f t="shared" ca="1" si="26"/>
        <v>徳持FC</v>
      </c>
      <c r="E120" s="65"/>
      <c r="F120" s="11" t="str">
        <f t="shared" si="28"/>
        <v/>
      </c>
      <c r="G120" s="65"/>
      <c r="H120" s="11" t="str">
        <f t="shared" ca="1" si="27"/>
        <v>松仙FC 1st</v>
      </c>
      <c r="I120" s="11"/>
      <c r="J120" s="11" t="str">
        <f t="shared" ca="1" si="29"/>
        <v>予定</v>
      </c>
      <c r="M120" s="42">
        <v>15</v>
      </c>
      <c r="N120" s="12">
        <f t="shared" ca="1" si="30"/>
        <v>13</v>
      </c>
      <c r="O120" s="13" t="str">
        <f t="shared" ca="1" si="31"/>
        <v>馬三SC</v>
      </c>
      <c r="P120" s="13" t="str">
        <f t="shared" ca="1" si="32"/>
        <v>萩羽SC</v>
      </c>
      <c r="Q120" s="56">
        <v>2</v>
      </c>
      <c r="R120" s="56">
        <v>8</v>
      </c>
      <c r="S120" s="12" t="str">
        <f t="shared" si="33"/>
        <v>28</v>
      </c>
      <c r="T120" s="12">
        <f t="shared" si="34"/>
        <v>3</v>
      </c>
      <c r="U120" s="12">
        <f t="shared" ca="1" si="35"/>
        <v>28</v>
      </c>
      <c r="V120" s="12">
        <f t="shared" si="36"/>
        <v>6</v>
      </c>
      <c r="W120" s="12">
        <f t="shared" si="37"/>
        <v>2</v>
      </c>
      <c r="X120" s="12">
        <f t="shared" si="38"/>
        <v>3</v>
      </c>
    </row>
    <row r="121" spans="2:24" ht="23.1" customHeight="1" outlineLevel="1" x14ac:dyDescent="0.4">
      <c r="B121" s="41">
        <v>16</v>
      </c>
      <c r="C121" s="11" t="str">
        <f t="shared" ca="1" si="25"/>
        <v>36</v>
      </c>
      <c r="D121" s="11" t="str">
        <f t="shared" ca="1" si="26"/>
        <v>徳持FC</v>
      </c>
      <c r="E121" s="65"/>
      <c r="F121" s="11" t="str">
        <f t="shared" si="28"/>
        <v/>
      </c>
      <c r="G121" s="65"/>
      <c r="H121" s="11" t="str">
        <f t="shared" ca="1" si="27"/>
        <v>池雪FC</v>
      </c>
      <c r="I121" s="11"/>
      <c r="J121" s="11" t="str">
        <f t="shared" ca="1" si="29"/>
        <v>予定</v>
      </c>
      <c r="M121" s="42">
        <v>16</v>
      </c>
      <c r="N121" s="12">
        <f t="shared" ca="1" si="30"/>
        <v>13</v>
      </c>
      <c r="O121" s="13" t="str">
        <f t="shared" ca="1" si="31"/>
        <v>馬三SC</v>
      </c>
      <c r="P121" s="13" t="str">
        <f t="shared" ca="1" si="32"/>
        <v/>
      </c>
      <c r="Q121" s="56">
        <v>2</v>
      </c>
      <c r="R121" s="56">
        <v>9</v>
      </c>
      <c r="S121" s="12" t="str">
        <f t="shared" si="33"/>
        <v>29</v>
      </c>
      <c r="T121" s="12">
        <f t="shared" si="34"/>
        <v>3</v>
      </c>
      <c r="U121" s="12">
        <f t="shared" ca="1" si="35"/>
        <v>28</v>
      </c>
      <c r="V121" s="12">
        <f t="shared" si="36"/>
        <v>6</v>
      </c>
      <c r="W121" s="12">
        <f t="shared" si="37"/>
        <v>2</v>
      </c>
      <c r="X121" s="12">
        <f t="shared" si="38"/>
        <v>3</v>
      </c>
    </row>
    <row r="122" spans="2:24" ht="23.1" customHeight="1" outlineLevel="1" x14ac:dyDescent="0.4">
      <c r="B122" s="41">
        <v>17</v>
      </c>
      <c r="C122" s="11" t="str">
        <f t="shared" ca="1" si="25"/>
        <v>37</v>
      </c>
      <c r="D122" s="11" t="str">
        <f t="shared" ca="1" si="26"/>
        <v>徳持FC</v>
      </c>
      <c r="E122" s="65"/>
      <c r="F122" s="11" t="str">
        <f t="shared" si="28"/>
        <v/>
      </c>
      <c r="G122" s="65"/>
      <c r="H122" s="11" t="str">
        <f t="shared" ca="1" si="27"/>
        <v>東一FC B</v>
      </c>
      <c r="I122" s="11"/>
      <c r="J122" s="11" t="str">
        <f t="shared" ca="1" si="29"/>
        <v>予定</v>
      </c>
      <c r="M122" s="42">
        <v>17</v>
      </c>
      <c r="N122" s="12">
        <f t="shared" ca="1" si="30"/>
        <v>13</v>
      </c>
      <c r="O122" s="13" t="str">
        <f t="shared" ca="1" si="31"/>
        <v>馬三SC</v>
      </c>
      <c r="P122" s="13" t="str">
        <f t="shared" ca="1" si="32"/>
        <v/>
      </c>
      <c r="Q122" s="56">
        <v>2</v>
      </c>
      <c r="R122" s="56">
        <v>10</v>
      </c>
      <c r="S122" s="12" t="str">
        <f t="shared" si="33"/>
        <v>210</v>
      </c>
      <c r="T122" s="12">
        <f t="shared" si="34"/>
        <v>3</v>
      </c>
      <c r="U122" s="12">
        <f t="shared" ca="1" si="35"/>
        <v>28</v>
      </c>
      <c r="V122" s="12">
        <f t="shared" si="36"/>
        <v>6</v>
      </c>
      <c r="W122" s="12">
        <f t="shared" si="37"/>
        <v>2</v>
      </c>
      <c r="X122" s="12">
        <f t="shared" si="38"/>
        <v>3</v>
      </c>
    </row>
    <row r="123" spans="2:24" ht="23.1" customHeight="1" outlineLevel="1" x14ac:dyDescent="0.4">
      <c r="B123" s="41">
        <v>18</v>
      </c>
      <c r="C123" s="11" t="str">
        <f t="shared" ca="1" si="25"/>
        <v>38</v>
      </c>
      <c r="D123" s="11" t="str">
        <f t="shared" ca="1" si="26"/>
        <v>徳持FC</v>
      </c>
      <c r="E123" s="65"/>
      <c r="F123" s="11" t="str">
        <f t="shared" si="28"/>
        <v/>
      </c>
      <c r="G123" s="65"/>
      <c r="H123" s="11" t="str">
        <f t="shared" ca="1" si="27"/>
        <v>萩羽SC</v>
      </c>
      <c r="I123" s="11"/>
      <c r="J123" s="11" t="str">
        <f t="shared" ca="1" si="29"/>
        <v>予定</v>
      </c>
      <c r="M123" s="42">
        <v>18</v>
      </c>
      <c r="N123" s="12">
        <f t="shared" ca="1" si="30"/>
        <v>14</v>
      </c>
      <c r="O123" s="13" t="str">
        <f t="shared" ca="1" si="31"/>
        <v>徳持FC</v>
      </c>
      <c r="P123" s="13" t="str">
        <f t="shared" ca="1" si="32"/>
        <v>大田クラブ</v>
      </c>
      <c r="Q123" s="56">
        <v>3</v>
      </c>
      <c r="R123" s="56">
        <v>4</v>
      </c>
      <c r="S123" s="12" t="str">
        <f t="shared" si="33"/>
        <v>34</v>
      </c>
      <c r="T123" s="12">
        <f t="shared" si="34"/>
        <v>3</v>
      </c>
      <c r="U123" s="12">
        <f t="shared" ca="1" si="35"/>
        <v>28</v>
      </c>
      <c r="V123" s="12">
        <f t="shared" si="36"/>
        <v>6</v>
      </c>
      <c r="W123" s="12">
        <f t="shared" si="37"/>
        <v>2</v>
      </c>
      <c r="X123" s="12">
        <f t="shared" si="38"/>
        <v>3</v>
      </c>
    </row>
    <row r="124" spans="2:24" ht="23.1" customHeight="1" outlineLevel="1" x14ac:dyDescent="0.4">
      <c r="B124" s="41">
        <v>19</v>
      </c>
      <c r="C124" s="11" t="str">
        <f t="shared" ca="1" si="25"/>
        <v>45</v>
      </c>
      <c r="D124" s="11" t="str">
        <f t="shared" ca="1" si="26"/>
        <v>大田クラブ</v>
      </c>
      <c r="E124" s="65"/>
      <c r="F124" s="11" t="str">
        <f t="shared" si="28"/>
        <v/>
      </c>
      <c r="G124" s="65"/>
      <c r="H124" s="11" t="str">
        <f t="shared" ca="1" si="27"/>
        <v>松仙FC 1st</v>
      </c>
      <c r="I124" s="11"/>
      <c r="J124" s="11" t="str">
        <f t="shared" ca="1" si="29"/>
        <v>予定</v>
      </c>
      <c r="M124" s="42">
        <v>19</v>
      </c>
      <c r="N124" s="12">
        <f t="shared" ca="1" si="30"/>
        <v>15</v>
      </c>
      <c r="O124" s="13" t="str">
        <f t="shared" ca="1" si="31"/>
        <v>徳持FC</v>
      </c>
      <c r="P124" s="13" t="str">
        <f t="shared" ca="1" si="32"/>
        <v>松仙FC 1st</v>
      </c>
      <c r="Q124" s="56">
        <v>3</v>
      </c>
      <c r="R124" s="56">
        <v>5</v>
      </c>
      <c r="S124" s="12" t="str">
        <f t="shared" si="33"/>
        <v>35</v>
      </c>
      <c r="T124" s="12">
        <f t="shared" si="34"/>
        <v>3</v>
      </c>
      <c r="U124" s="12">
        <f t="shared" ca="1" si="35"/>
        <v>28</v>
      </c>
      <c r="V124" s="12">
        <f t="shared" si="36"/>
        <v>6</v>
      </c>
      <c r="W124" s="12">
        <f t="shared" si="37"/>
        <v>2</v>
      </c>
      <c r="X124" s="12">
        <f t="shared" si="38"/>
        <v>3</v>
      </c>
    </row>
    <row r="125" spans="2:24" ht="23.1" customHeight="1" outlineLevel="1" x14ac:dyDescent="0.4">
      <c r="B125" s="41">
        <v>20</v>
      </c>
      <c r="C125" s="11" t="str">
        <f t="shared" ca="1" si="25"/>
        <v>46</v>
      </c>
      <c r="D125" s="11" t="str">
        <f t="shared" ca="1" si="26"/>
        <v>大田クラブ</v>
      </c>
      <c r="E125" s="65"/>
      <c r="F125" s="11" t="str">
        <f t="shared" si="28"/>
        <v/>
      </c>
      <c r="G125" s="65"/>
      <c r="H125" s="11" t="str">
        <f t="shared" ca="1" si="27"/>
        <v>池雪FC</v>
      </c>
      <c r="I125" s="11"/>
      <c r="J125" s="11" t="str">
        <f t="shared" ca="1" si="29"/>
        <v>予定</v>
      </c>
      <c r="M125" s="42">
        <v>20</v>
      </c>
      <c r="N125" s="12">
        <f t="shared" ca="1" si="30"/>
        <v>16</v>
      </c>
      <c r="O125" s="13" t="str">
        <f t="shared" ca="1" si="31"/>
        <v>徳持FC</v>
      </c>
      <c r="P125" s="13" t="str">
        <f t="shared" ca="1" si="32"/>
        <v>池雪FC</v>
      </c>
      <c r="Q125" s="56">
        <v>3</v>
      </c>
      <c r="R125" s="56">
        <v>6</v>
      </c>
      <c r="S125" s="12" t="str">
        <f t="shared" si="33"/>
        <v>36</v>
      </c>
      <c r="T125" s="12">
        <f t="shared" si="34"/>
        <v>3</v>
      </c>
      <c r="U125" s="12">
        <f t="shared" ca="1" si="35"/>
        <v>28</v>
      </c>
      <c r="V125" s="12">
        <f t="shared" si="36"/>
        <v>6</v>
      </c>
      <c r="W125" s="12">
        <f t="shared" si="37"/>
        <v>2</v>
      </c>
      <c r="X125" s="12">
        <f t="shared" si="38"/>
        <v>3</v>
      </c>
    </row>
    <row r="126" spans="2:24" ht="23.1" customHeight="1" outlineLevel="1" x14ac:dyDescent="0.4">
      <c r="B126" s="41">
        <v>21</v>
      </c>
      <c r="C126" s="11" t="str">
        <f t="shared" ca="1" si="25"/>
        <v>47</v>
      </c>
      <c r="D126" s="11" t="str">
        <f t="shared" ca="1" si="26"/>
        <v>大田クラブ</v>
      </c>
      <c r="E126" s="65"/>
      <c r="F126" s="11"/>
      <c r="G126" s="65"/>
      <c r="H126" s="11" t="str">
        <f t="shared" ca="1" si="27"/>
        <v>東一FC B</v>
      </c>
      <c r="I126" s="11"/>
      <c r="J126" s="11" t="str">
        <f t="shared" ca="1" si="29"/>
        <v>予定</v>
      </c>
      <c r="M126" s="42">
        <v>21</v>
      </c>
      <c r="N126" s="12">
        <f t="shared" ca="1" si="30"/>
        <v>17</v>
      </c>
      <c r="O126" s="13" t="str">
        <f t="shared" ca="1" si="31"/>
        <v>徳持FC</v>
      </c>
      <c r="P126" s="13" t="str">
        <f t="shared" ca="1" si="32"/>
        <v>東一FC B</v>
      </c>
      <c r="Q126" s="56">
        <v>3</v>
      </c>
      <c r="R126" s="56">
        <v>7</v>
      </c>
      <c r="S126" s="12" t="str">
        <f t="shared" si="33"/>
        <v>37</v>
      </c>
      <c r="T126" s="12">
        <f t="shared" si="34"/>
        <v>3</v>
      </c>
      <c r="U126" s="12">
        <f t="shared" ca="1" si="35"/>
        <v>28</v>
      </c>
      <c r="V126" s="12">
        <f t="shared" si="36"/>
        <v>6</v>
      </c>
      <c r="W126" s="12">
        <f t="shared" si="37"/>
        <v>2</v>
      </c>
      <c r="X126" s="12">
        <f t="shared" si="38"/>
        <v>3</v>
      </c>
    </row>
    <row r="127" spans="2:24" ht="23.1" customHeight="1" outlineLevel="1" x14ac:dyDescent="0.4">
      <c r="B127" s="41">
        <v>22</v>
      </c>
      <c r="C127" s="11" t="str">
        <f t="shared" ca="1" si="25"/>
        <v>48</v>
      </c>
      <c r="D127" s="11" t="str">
        <f t="shared" ca="1" si="26"/>
        <v>大田クラブ</v>
      </c>
      <c r="E127" s="65"/>
      <c r="F127" s="11" t="str">
        <f t="shared" ref="F127:F150" si="39">IF(AND(E127&lt;&gt;"",G127&lt;&gt;""),"-","")</f>
        <v/>
      </c>
      <c r="G127" s="65"/>
      <c r="H127" s="11" t="str">
        <f t="shared" ca="1" si="27"/>
        <v>萩羽SC</v>
      </c>
      <c r="I127" s="11"/>
      <c r="J127" s="11" t="str">
        <f t="shared" ca="1" si="29"/>
        <v>予定</v>
      </c>
      <c r="M127" s="42">
        <v>22</v>
      </c>
      <c r="N127" s="12">
        <f t="shared" ca="1" si="30"/>
        <v>18</v>
      </c>
      <c r="O127" s="13" t="str">
        <f t="shared" ca="1" si="31"/>
        <v>徳持FC</v>
      </c>
      <c r="P127" s="13" t="str">
        <f t="shared" ca="1" si="32"/>
        <v>萩羽SC</v>
      </c>
      <c r="Q127" s="56">
        <v>3</v>
      </c>
      <c r="R127" s="56">
        <v>8</v>
      </c>
      <c r="S127" s="12" t="str">
        <f t="shared" si="33"/>
        <v>38</v>
      </c>
      <c r="T127" s="12">
        <f t="shared" si="34"/>
        <v>3</v>
      </c>
      <c r="U127" s="12">
        <f t="shared" ca="1" si="35"/>
        <v>28</v>
      </c>
      <c r="V127" s="12">
        <f t="shared" si="36"/>
        <v>6</v>
      </c>
      <c r="W127" s="12">
        <f t="shared" si="37"/>
        <v>2</v>
      </c>
      <c r="X127" s="12">
        <f t="shared" si="38"/>
        <v>3</v>
      </c>
    </row>
    <row r="128" spans="2:24" ht="23.1" customHeight="1" outlineLevel="1" x14ac:dyDescent="0.4">
      <c r="B128" s="41">
        <v>23</v>
      </c>
      <c r="C128" s="11" t="str">
        <f t="shared" ca="1" si="25"/>
        <v>56</v>
      </c>
      <c r="D128" s="11" t="str">
        <f t="shared" ca="1" si="26"/>
        <v>松仙FC 1st</v>
      </c>
      <c r="E128" s="65"/>
      <c r="F128" s="11" t="str">
        <f t="shared" si="39"/>
        <v/>
      </c>
      <c r="G128" s="65"/>
      <c r="H128" s="11" t="str">
        <f t="shared" ca="1" si="27"/>
        <v>池雪FC</v>
      </c>
      <c r="I128" s="11"/>
      <c r="J128" s="11" t="str">
        <f t="shared" ca="1" si="29"/>
        <v>予定</v>
      </c>
      <c r="M128" s="42">
        <v>23</v>
      </c>
      <c r="N128" s="12">
        <f t="shared" ca="1" si="30"/>
        <v>18</v>
      </c>
      <c r="O128" s="13" t="str">
        <f t="shared" ca="1" si="31"/>
        <v>徳持FC</v>
      </c>
      <c r="P128" s="13" t="str">
        <f t="shared" ca="1" si="32"/>
        <v/>
      </c>
      <c r="Q128" s="56">
        <v>3</v>
      </c>
      <c r="R128" s="56">
        <v>9</v>
      </c>
      <c r="S128" s="12" t="str">
        <f t="shared" si="33"/>
        <v>39</v>
      </c>
      <c r="T128" s="12">
        <f t="shared" si="34"/>
        <v>3</v>
      </c>
      <c r="U128" s="12">
        <f t="shared" ca="1" si="35"/>
        <v>28</v>
      </c>
      <c r="V128" s="12">
        <f t="shared" si="36"/>
        <v>6</v>
      </c>
      <c r="W128" s="12">
        <f t="shared" si="37"/>
        <v>2</v>
      </c>
      <c r="X128" s="12">
        <f t="shared" si="38"/>
        <v>3</v>
      </c>
    </row>
    <row r="129" spans="2:24" ht="23.1" customHeight="1" outlineLevel="1" x14ac:dyDescent="0.4">
      <c r="B129" s="41">
        <v>24</v>
      </c>
      <c r="C129" s="11" t="str">
        <f t="shared" ca="1" si="25"/>
        <v>57</v>
      </c>
      <c r="D129" s="11" t="str">
        <f t="shared" ca="1" si="26"/>
        <v>松仙FC 1st</v>
      </c>
      <c r="E129" s="65"/>
      <c r="F129" s="11" t="str">
        <f t="shared" si="39"/>
        <v/>
      </c>
      <c r="G129" s="65"/>
      <c r="H129" s="11" t="str">
        <f t="shared" ca="1" si="27"/>
        <v>東一FC B</v>
      </c>
      <c r="I129" s="11"/>
      <c r="J129" s="11" t="str">
        <f t="shared" ca="1" si="29"/>
        <v>予定</v>
      </c>
      <c r="M129" s="42">
        <v>24</v>
      </c>
      <c r="N129" s="12">
        <f t="shared" ca="1" si="30"/>
        <v>18</v>
      </c>
      <c r="O129" s="13" t="str">
        <f t="shared" ca="1" si="31"/>
        <v>徳持FC</v>
      </c>
      <c r="P129" s="13" t="str">
        <f t="shared" ca="1" si="32"/>
        <v/>
      </c>
      <c r="Q129" s="56">
        <v>3</v>
      </c>
      <c r="R129" s="56">
        <v>10</v>
      </c>
      <c r="S129" s="12" t="str">
        <f t="shared" si="33"/>
        <v>310</v>
      </c>
      <c r="T129" s="12">
        <f t="shared" si="34"/>
        <v>3</v>
      </c>
      <c r="U129" s="12">
        <f t="shared" ca="1" si="35"/>
        <v>28</v>
      </c>
      <c r="V129" s="12">
        <f t="shared" si="36"/>
        <v>6</v>
      </c>
      <c r="W129" s="12">
        <f t="shared" si="37"/>
        <v>2</v>
      </c>
      <c r="X129" s="12">
        <f t="shared" si="38"/>
        <v>3</v>
      </c>
    </row>
    <row r="130" spans="2:24" ht="23.1" customHeight="1" outlineLevel="1" x14ac:dyDescent="0.4">
      <c r="B130" s="41">
        <v>25</v>
      </c>
      <c r="C130" s="11" t="str">
        <f t="shared" ca="1" si="25"/>
        <v>58</v>
      </c>
      <c r="D130" s="11" t="str">
        <f t="shared" ca="1" si="26"/>
        <v>松仙FC 1st</v>
      </c>
      <c r="E130" s="65"/>
      <c r="F130" s="11" t="str">
        <f t="shared" si="39"/>
        <v/>
      </c>
      <c r="G130" s="65"/>
      <c r="H130" s="11" t="str">
        <f t="shared" ca="1" si="27"/>
        <v>萩羽SC</v>
      </c>
      <c r="I130" s="11"/>
      <c r="J130" s="11" t="str">
        <f t="shared" ca="1" si="29"/>
        <v>予定</v>
      </c>
      <c r="M130" s="42">
        <v>25</v>
      </c>
      <c r="N130" s="12">
        <f t="shared" ca="1" si="30"/>
        <v>19</v>
      </c>
      <c r="O130" s="13" t="str">
        <f t="shared" ca="1" si="31"/>
        <v>大田クラブ</v>
      </c>
      <c r="P130" s="13" t="str">
        <f t="shared" ca="1" si="32"/>
        <v>松仙FC 1st</v>
      </c>
      <c r="Q130" s="56">
        <v>4</v>
      </c>
      <c r="R130" s="56">
        <v>5</v>
      </c>
      <c r="S130" s="12" t="str">
        <f t="shared" si="33"/>
        <v>45</v>
      </c>
      <c r="T130" s="12">
        <f t="shared" si="34"/>
        <v>3</v>
      </c>
      <c r="U130" s="12">
        <f t="shared" ca="1" si="35"/>
        <v>28</v>
      </c>
      <c r="V130" s="12">
        <f t="shared" si="36"/>
        <v>6</v>
      </c>
      <c r="W130" s="12">
        <f t="shared" si="37"/>
        <v>2</v>
      </c>
      <c r="X130" s="12">
        <f t="shared" si="38"/>
        <v>3</v>
      </c>
    </row>
    <row r="131" spans="2:24" ht="23.1" customHeight="1" outlineLevel="1" x14ac:dyDescent="0.4">
      <c r="B131" s="41">
        <v>26</v>
      </c>
      <c r="C131" s="11" t="str">
        <f t="shared" ca="1" si="25"/>
        <v>67</v>
      </c>
      <c r="D131" s="11" t="str">
        <f t="shared" ca="1" si="26"/>
        <v>池雪FC</v>
      </c>
      <c r="E131" s="65"/>
      <c r="F131" s="11" t="str">
        <f t="shared" si="39"/>
        <v/>
      </c>
      <c r="G131" s="65"/>
      <c r="H131" s="11" t="str">
        <f t="shared" ca="1" si="27"/>
        <v>東一FC B</v>
      </c>
      <c r="I131" s="11"/>
      <c r="J131" s="11" t="str">
        <f t="shared" ca="1" si="29"/>
        <v>予定</v>
      </c>
      <c r="M131" s="42">
        <v>26</v>
      </c>
      <c r="N131" s="12">
        <f t="shared" ca="1" si="30"/>
        <v>20</v>
      </c>
      <c r="O131" s="13" t="str">
        <f t="shared" ca="1" si="31"/>
        <v>大田クラブ</v>
      </c>
      <c r="P131" s="13" t="str">
        <f t="shared" ca="1" si="32"/>
        <v>池雪FC</v>
      </c>
      <c r="Q131" s="56">
        <v>4</v>
      </c>
      <c r="R131" s="56">
        <v>6</v>
      </c>
      <c r="S131" s="12" t="str">
        <f t="shared" si="33"/>
        <v>46</v>
      </c>
      <c r="T131" s="12">
        <f t="shared" si="34"/>
        <v>3</v>
      </c>
      <c r="U131" s="12">
        <f t="shared" ca="1" si="35"/>
        <v>28</v>
      </c>
      <c r="V131" s="12">
        <f t="shared" si="36"/>
        <v>6</v>
      </c>
      <c r="W131" s="12">
        <f t="shared" si="37"/>
        <v>2</v>
      </c>
      <c r="X131" s="12">
        <f t="shared" si="38"/>
        <v>3</v>
      </c>
    </row>
    <row r="132" spans="2:24" ht="23.1" customHeight="1" outlineLevel="1" x14ac:dyDescent="0.4">
      <c r="B132" s="41">
        <v>27</v>
      </c>
      <c r="C132" s="11" t="str">
        <f t="shared" ca="1" si="25"/>
        <v>68</v>
      </c>
      <c r="D132" s="11" t="str">
        <f t="shared" ca="1" si="26"/>
        <v>池雪FC</v>
      </c>
      <c r="E132" s="65"/>
      <c r="F132" s="11" t="str">
        <f t="shared" si="39"/>
        <v/>
      </c>
      <c r="G132" s="65"/>
      <c r="H132" s="11" t="str">
        <f t="shared" ca="1" si="27"/>
        <v>萩羽SC</v>
      </c>
      <c r="I132" s="11"/>
      <c r="J132" s="11" t="str">
        <f t="shared" ca="1" si="29"/>
        <v>予定</v>
      </c>
      <c r="M132" s="42">
        <v>27</v>
      </c>
      <c r="N132" s="12">
        <f t="shared" ca="1" si="30"/>
        <v>21</v>
      </c>
      <c r="O132" s="13" t="str">
        <f t="shared" ca="1" si="31"/>
        <v>大田クラブ</v>
      </c>
      <c r="P132" s="13" t="str">
        <f t="shared" ca="1" si="32"/>
        <v>東一FC B</v>
      </c>
      <c r="Q132" s="56">
        <v>4</v>
      </c>
      <c r="R132" s="56">
        <v>7</v>
      </c>
      <c r="S132" s="12" t="str">
        <f t="shared" si="33"/>
        <v>47</v>
      </c>
      <c r="T132" s="12">
        <f t="shared" si="34"/>
        <v>3</v>
      </c>
      <c r="U132" s="12">
        <f t="shared" ca="1" si="35"/>
        <v>28</v>
      </c>
      <c r="V132" s="12">
        <f t="shared" si="36"/>
        <v>6</v>
      </c>
      <c r="W132" s="12">
        <f t="shared" si="37"/>
        <v>2</v>
      </c>
      <c r="X132" s="12">
        <f t="shared" si="38"/>
        <v>3</v>
      </c>
    </row>
    <row r="133" spans="2:24" ht="23.1" customHeight="1" outlineLevel="1" x14ac:dyDescent="0.4">
      <c r="B133" s="41">
        <v>28</v>
      </c>
      <c r="C133" s="11" t="str">
        <f t="shared" ca="1" si="25"/>
        <v>78</v>
      </c>
      <c r="D133" s="11" t="str">
        <f t="shared" ca="1" si="26"/>
        <v>東一FC B</v>
      </c>
      <c r="E133" s="65"/>
      <c r="F133" s="11" t="str">
        <f t="shared" si="39"/>
        <v/>
      </c>
      <c r="G133" s="65"/>
      <c r="H133" s="11" t="str">
        <f t="shared" ca="1" si="27"/>
        <v>萩羽SC</v>
      </c>
      <c r="I133" s="11"/>
      <c r="J133" s="11" t="str">
        <f t="shared" ca="1" si="29"/>
        <v>予定</v>
      </c>
      <c r="M133" s="42">
        <v>28</v>
      </c>
      <c r="N133" s="12">
        <f t="shared" ca="1" si="30"/>
        <v>22</v>
      </c>
      <c r="O133" s="13" t="str">
        <f t="shared" ca="1" si="31"/>
        <v>大田クラブ</v>
      </c>
      <c r="P133" s="13" t="str">
        <f t="shared" ca="1" si="32"/>
        <v>萩羽SC</v>
      </c>
      <c r="Q133" s="56">
        <v>4</v>
      </c>
      <c r="R133" s="56">
        <v>8</v>
      </c>
      <c r="S133" s="12" t="str">
        <f t="shared" si="33"/>
        <v>48</v>
      </c>
      <c r="T133" s="12">
        <f t="shared" si="34"/>
        <v>3</v>
      </c>
      <c r="U133" s="12">
        <f t="shared" ca="1" si="35"/>
        <v>28</v>
      </c>
      <c r="V133" s="12">
        <f t="shared" si="36"/>
        <v>6</v>
      </c>
      <c r="W133" s="12">
        <f t="shared" si="37"/>
        <v>2</v>
      </c>
      <c r="X133" s="12">
        <f t="shared" si="38"/>
        <v>3</v>
      </c>
    </row>
    <row r="134" spans="2:24" ht="23.1" customHeight="1" outlineLevel="1" x14ac:dyDescent="0.4">
      <c r="B134" s="41">
        <v>29</v>
      </c>
      <c r="C134" s="11" t="str">
        <f t="shared" ca="1" si="25"/>
        <v/>
      </c>
      <c r="D134" s="11" t="str">
        <f t="shared" ca="1" si="26"/>
        <v/>
      </c>
      <c r="E134" s="65"/>
      <c r="F134" s="11" t="str">
        <f t="shared" si="39"/>
        <v/>
      </c>
      <c r="G134" s="65"/>
      <c r="H134" s="11" t="str">
        <f t="shared" ca="1" si="27"/>
        <v/>
      </c>
      <c r="I134" s="11"/>
      <c r="J134" s="11" t="str">
        <f t="shared" ca="1" si="29"/>
        <v/>
      </c>
      <c r="M134" s="42">
        <v>29</v>
      </c>
      <c r="N134" s="12">
        <f t="shared" ca="1" si="30"/>
        <v>22</v>
      </c>
      <c r="O134" s="13" t="str">
        <f t="shared" ca="1" si="31"/>
        <v>大田クラブ</v>
      </c>
      <c r="P134" s="13" t="str">
        <f t="shared" ca="1" si="32"/>
        <v/>
      </c>
      <c r="Q134" s="56">
        <v>4</v>
      </c>
      <c r="R134" s="56">
        <v>9</v>
      </c>
      <c r="S134" s="12" t="str">
        <f t="shared" si="33"/>
        <v>49</v>
      </c>
      <c r="T134" s="12">
        <f t="shared" si="34"/>
        <v>3</v>
      </c>
      <c r="U134" s="12">
        <f t="shared" ca="1" si="35"/>
        <v>28</v>
      </c>
      <c r="V134" s="12">
        <f t="shared" si="36"/>
        <v>6</v>
      </c>
      <c r="W134" s="12">
        <f t="shared" si="37"/>
        <v>2</v>
      </c>
      <c r="X134" s="12">
        <f t="shared" si="38"/>
        <v>3</v>
      </c>
    </row>
    <row r="135" spans="2:24" ht="23.1" customHeight="1" outlineLevel="1" x14ac:dyDescent="0.4">
      <c r="B135" s="41">
        <v>30</v>
      </c>
      <c r="C135" s="11" t="str">
        <f t="shared" ca="1" si="25"/>
        <v/>
      </c>
      <c r="D135" s="11" t="str">
        <f t="shared" ca="1" si="26"/>
        <v/>
      </c>
      <c r="E135" s="65"/>
      <c r="F135" s="11" t="str">
        <f t="shared" si="39"/>
        <v/>
      </c>
      <c r="G135" s="65"/>
      <c r="H135" s="11" t="str">
        <f t="shared" ca="1" si="27"/>
        <v/>
      </c>
      <c r="I135" s="11"/>
      <c r="J135" s="11" t="str">
        <f t="shared" ca="1" si="29"/>
        <v/>
      </c>
      <c r="M135" s="42">
        <v>30</v>
      </c>
      <c r="N135" s="12">
        <f t="shared" ca="1" si="30"/>
        <v>22</v>
      </c>
      <c r="O135" s="13" t="str">
        <f t="shared" ca="1" si="31"/>
        <v>大田クラブ</v>
      </c>
      <c r="P135" s="13" t="str">
        <f t="shared" ca="1" si="32"/>
        <v/>
      </c>
      <c r="Q135" s="56">
        <v>4</v>
      </c>
      <c r="R135" s="56">
        <v>10</v>
      </c>
      <c r="S135" s="12" t="str">
        <f t="shared" si="33"/>
        <v>410</v>
      </c>
      <c r="T135" s="12">
        <f t="shared" si="34"/>
        <v>3</v>
      </c>
      <c r="U135" s="12">
        <f t="shared" ca="1" si="35"/>
        <v>28</v>
      </c>
      <c r="V135" s="12">
        <f t="shared" si="36"/>
        <v>6</v>
      </c>
      <c r="W135" s="12">
        <f t="shared" si="37"/>
        <v>2</v>
      </c>
      <c r="X135" s="12">
        <f t="shared" si="38"/>
        <v>3</v>
      </c>
    </row>
    <row r="136" spans="2:24" ht="23.1" customHeight="1" outlineLevel="1" x14ac:dyDescent="0.4">
      <c r="B136" s="41">
        <v>31</v>
      </c>
      <c r="C136" s="11" t="str">
        <f t="shared" ca="1" si="25"/>
        <v/>
      </c>
      <c r="D136" s="11" t="str">
        <f t="shared" ca="1" si="26"/>
        <v/>
      </c>
      <c r="E136" s="65"/>
      <c r="F136" s="11" t="str">
        <f t="shared" si="39"/>
        <v/>
      </c>
      <c r="G136" s="65"/>
      <c r="H136" s="11" t="str">
        <f t="shared" ca="1" si="27"/>
        <v/>
      </c>
      <c r="I136" s="11"/>
      <c r="J136" s="11" t="str">
        <f t="shared" ca="1" si="29"/>
        <v/>
      </c>
      <c r="M136" s="42">
        <v>31</v>
      </c>
      <c r="N136" s="12">
        <f t="shared" ca="1" si="30"/>
        <v>23</v>
      </c>
      <c r="O136" s="13" t="str">
        <f t="shared" ca="1" si="31"/>
        <v>松仙FC 1st</v>
      </c>
      <c r="P136" s="13" t="str">
        <f t="shared" ca="1" si="32"/>
        <v>池雪FC</v>
      </c>
      <c r="Q136" s="56">
        <v>5</v>
      </c>
      <c r="R136" s="56">
        <v>6</v>
      </c>
      <c r="S136" s="12" t="str">
        <f t="shared" si="33"/>
        <v>56</v>
      </c>
      <c r="T136" s="12">
        <f t="shared" si="34"/>
        <v>3</v>
      </c>
      <c r="U136" s="12">
        <f t="shared" ca="1" si="35"/>
        <v>28</v>
      </c>
      <c r="V136" s="12">
        <f t="shared" si="36"/>
        <v>6</v>
      </c>
      <c r="W136" s="12">
        <f t="shared" si="37"/>
        <v>2</v>
      </c>
      <c r="X136" s="12">
        <f t="shared" si="38"/>
        <v>3</v>
      </c>
    </row>
    <row r="137" spans="2:24" ht="23.1" customHeight="1" outlineLevel="1" x14ac:dyDescent="0.4">
      <c r="B137" s="41">
        <v>32</v>
      </c>
      <c r="C137" s="11" t="str">
        <f t="shared" ca="1" si="25"/>
        <v/>
      </c>
      <c r="D137" s="11" t="str">
        <f t="shared" ca="1" si="26"/>
        <v/>
      </c>
      <c r="E137" s="65"/>
      <c r="F137" s="11" t="str">
        <f t="shared" si="39"/>
        <v/>
      </c>
      <c r="G137" s="65"/>
      <c r="H137" s="11" t="str">
        <f t="shared" ca="1" si="27"/>
        <v/>
      </c>
      <c r="I137" s="11"/>
      <c r="J137" s="11" t="str">
        <f t="shared" ca="1" si="29"/>
        <v/>
      </c>
      <c r="M137" s="42">
        <v>32</v>
      </c>
      <c r="N137" s="12">
        <f t="shared" ca="1" si="30"/>
        <v>24</v>
      </c>
      <c r="O137" s="13" t="str">
        <f t="shared" ca="1" si="31"/>
        <v>松仙FC 1st</v>
      </c>
      <c r="P137" s="13" t="str">
        <f t="shared" ca="1" si="32"/>
        <v>東一FC B</v>
      </c>
      <c r="Q137" s="56">
        <v>5</v>
      </c>
      <c r="R137" s="56">
        <v>7</v>
      </c>
      <c r="S137" s="12" t="str">
        <f t="shared" si="33"/>
        <v>57</v>
      </c>
      <c r="T137" s="12">
        <f t="shared" si="34"/>
        <v>3</v>
      </c>
      <c r="U137" s="12">
        <f t="shared" ca="1" si="35"/>
        <v>28</v>
      </c>
      <c r="V137" s="12">
        <f t="shared" si="36"/>
        <v>6</v>
      </c>
      <c r="W137" s="12">
        <f t="shared" si="37"/>
        <v>2</v>
      </c>
      <c r="X137" s="12">
        <f t="shared" si="38"/>
        <v>3</v>
      </c>
    </row>
    <row r="138" spans="2:24" ht="23.1" customHeight="1" outlineLevel="1" x14ac:dyDescent="0.4">
      <c r="B138" s="41">
        <v>33</v>
      </c>
      <c r="C138" s="11" t="str">
        <f t="shared" ca="1" si="25"/>
        <v/>
      </c>
      <c r="D138" s="11" t="str">
        <f t="shared" ca="1" si="26"/>
        <v/>
      </c>
      <c r="E138" s="65"/>
      <c r="F138" s="11" t="str">
        <f t="shared" si="39"/>
        <v/>
      </c>
      <c r="G138" s="65"/>
      <c r="H138" s="11" t="str">
        <f t="shared" ca="1" si="27"/>
        <v/>
      </c>
      <c r="I138" s="11"/>
      <c r="J138" s="11" t="str">
        <f t="shared" ca="1" si="29"/>
        <v/>
      </c>
      <c r="M138" s="42">
        <v>33</v>
      </c>
      <c r="N138" s="12">
        <f t="shared" ca="1" si="30"/>
        <v>25</v>
      </c>
      <c r="O138" s="13" t="str">
        <f t="shared" ca="1" si="31"/>
        <v>松仙FC 1st</v>
      </c>
      <c r="P138" s="13" t="str">
        <f t="shared" ca="1" si="32"/>
        <v>萩羽SC</v>
      </c>
      <c r="Q138" s="56">
        <v>5</v>
      </c>
      <c r="R138" s="56">
        <v>8</v>
      </c>
      <c r="S138" s="12" t="str">
        <f t="shared" si="33"/>
        <v>58</v>
      </c>
      <c r="T138" s="12">
        <f t="shared" si="34"/>
        <v>3</v>
      </c>
      <c r="U138" s="12">
        <f t="shared" ca="1" si="35"/>
        <v>28</v>
      </c>
      <c r="V138" s="12">
        <f t="shared" si="36"/>
        <v>6</v>
      </c>
      <c r="W138" s="12">
        <f t="shared" si="37"/>
        <v>2</v>
      </c>
      <c r="X138" s="12">
        <f t="shared" si="38"/>
        <v>3</v>
      </c>
    </row>
    <row r="139" spans="2:24" ht="23.1" customHeight="1" outlineLevel="1" x14ac:dyDescent="0.4">
      <c r="B139" s="41">
        <v>34</v>
      </c>
      <c r="C139" s="11" t="str">
        <f t="shared" ca="1" si="25"/>
        <v/>
      </c>
      <c r="D139" s="11" t="str">
        <f t="shared" ca="1" si="26"/>
        <v/>
      </c>
      <c r="E139" s="65"/>
      <c r="F139" s="11" t="str">
        <f t="shared" si="39"/>
        <v/>
      </c>
      <c r="G139" s="65"/>
      <c r="H139" s="11" t="str">
        <f t="shared" ca="1" si="27"/>
        <v/>
      </c>
      <c r="I139" s="11"/>
      <c r="J139" s="11" t="str">
        <f t="shared" ca="1" si="29"/>
        <v/>
      </c>
      <c r="M139" s="42">
        <v>34</v>
      </c>
      <c r="N139" s="12">
        <f t="shared" ca="1" si="30"/>
        <v>25</v>
      </c>
      <c r="O139" s="13" t="str">
        <f t="shared" ca="1" si="31"/>
        <v>松仙FC 1st</v>
      </c>
      <c r="P139" s="13" t="str">
        <f t="shared" ca="1" si="32"/>
        <v/>
      </c>
      <c r="Q139" s="56">
        <v>5</v>
      </c>
      <c r="R139" s="56">
        <v>9</v>
      </c>
      <c r="S139" s="12" t="str">
        <f t="shared" si="33"/>
        <v>59</v>
      </c>
      <c r="T139" s="12">
        <f t="shared" si="34"/>
        <v>3</v>
      </c>
      <c r="U139" s="12">
        <f t="shared" ca="1" si="35"/>
        <v>28</v>
      </c>
      <c r="V139" s="12">
        <f t="shared" si="36"/>
        <v>6</v>
      </c>
      <c r="W139" s="12">
        <f t="shared" si="37"/>
        <v>2</v>
      </c>
      <c r="X139" s="12">
        <f t="shared" si="38"/>
        <v>3</v>
      </c>
    </row>
    <row r="140" spans="2:24" ht="23.1" customHeight="1" outlineLevel="1" x14ac:dyDescent="0.4">
      <c r="B140" s="41">
        <v>35</v>
      </c>
      <c r="C140" s="11" t="str">
        <f t="shared" ca="1" si="25"/>
        <v/>
      </c>
      <c r="D140" s="11" t="str">
        <f t="shared" ca="1" si="26"/>
        <v/>
      </c>
      <c r="E140" s="65"/>
      <c r="F140" s="11" t="str">
        <f t="shared" si="39"/>
        <v/>
      </c>
      <c r="G140" s="65"/>
      <c r="H140" s="11" t="str">
        <f t="shared" ca="1" si="27"/>
        <v/>
      </c>
      <c r="I140" s="11"/>
      <c r="J140" s="11" t="str">
        <f t="shared" ca="1" si="29"/>
        <v/>
      </c>
      <c r="M140" s="42">
        <v>35</v>
      </c>
      <c r="N140" s="12">
        <f t="shared" ca="1" si="30"/>
        <v>25</v>
      </c>
      <c r="O140" s="13" t="str">
        <f t="shared" ca="1" si="31"/>
        <v>松仙FC 1st</v>
      </c>
      <c r="P140" s="13" t="str">
        <f t="shared" ca="1" si="32"/>
        <v/>
      </c>
      <c r="Q140" s="56">
        <v>5</v>
      </c>
      <c r="R140" s="56">
        <v>10</v>
      </c>
      <c r="S140" s="12" t="str">
        <f t="shared" si="33"/>
        <v>510</v>
      </c>
      <c r="T140" s="12">
        <f t="shared" si="34"/>
        <v>3</v>
      </c>
      <c r="U140" s="12">
        <f t="shared" ca="1" si="35"/>
        <v>28</v>
      </c>
      <c r="V140" s="12">
        <f t="shared" si="36"/>
        <v>6</v>
      </c>
      <c r="W140" s="12">
        <f t="shared" si="37"/>
        <v>2</v>
      </c>
      <c r="X140" s="12">
        <f t="shared" si="38"/>
        <v>3</v>
      </c>
    </row>
    <row r="141" spans="2:24" ht="23.1" customHeight="1" outlineLevel="1" x14ac:dyDescent="0.4">
      <c r="B141" s="41">
        <v>36</v>
      </c>
      <c r="C141" s="11" t="str">
        <f t="shared" ca="1" si="25"/>
        <v/>
      </c>
      <c r="D141" s="11" t="str">
        <f t="shared" ca="1" si="26"/>
        <v/>
      </c>
      <c r="E141" s="65"/>
      <c r="F141" s="11" t="str">
        <f t="shared" si="39"/>
        <v/>
      </c>
      <c r="G141" s="65"/>
      <c r="H141" s="11" t="str">
        <f t="shared" ca="1" si="27"/>
        <v/>
      </c>
      <c r="I141" s="11"/>
      <c r="J141" s="11" t="str">
        <f t="shared" ca="1" si="29"/>
        <v/>
      </c>
      <c r="M141" s="42">
        <v>36</v>
      </c>
      <c r="N141" s="12">
        <f t="shared" ca="1" si="30"/>
        <v>26</v>
      </c>
      <c r="O141" s="13" t="str">
        <f t="shared" ca="1" si="31"/>
        <v>池雪FC</v>
      </c>
      <c r="P141" s="13" t="str">
        <f t="shared" ca="1" si="32"/>
        <v>東一FC B</v>
      </c>
      <c r="Q141" s="56">
        <v>6</v>
      </c>
      <c r="R141" s="56">
        <v>7</v>
      </c>
      <c r="S141" s="12" t="str">
        <f t="shared" si="33"/>
        <v>67</v>
      </c>
      <c r="T141" s="12">
        <f t="shared" si="34"/>
        <v>3</v>
      </c>
      <c r="U141" s="12">
        <f t="shared" ca="1" si="35"/>
        <v>28</v>
      </c>
      <c r="V141" s="12">
        <f t="shared" si="36"/>
        <v>6</v>
      </c>
      <c r="W141" s="12">
        <f t="shared" si="37"/>
        <v>2</v>
      </c>
      <c r="X141" s="12">
        <f t="shared" si="38"/>
        <v>3</v>
      </c>
    </row>
    <row r="142" spans="2:24" ht="23.1" customHeight="1" outlineLevel="1" x14ac:dyDescent="0.4">
      <c r="B142" s="41">
        <v>37</v>
      </c>
      <c r="C142" s="11" t="str">
        <f t="shared" ca="1" si="25"/>
        <v/>
      </c>
      <c r="D142" s="11" t="str">
        <f t="shared" ca="1" si="26"/>
        <v/>
      </c>
      <c r="E142" s="65"/>
      <c r="F142" s="11" t="str">
        <f t="shared" si="39"/>
        <v/>
      </c>
      <c r="G142" s="65"/>
      <c r="H142" s="11" t="str">
        <f t="shared" ca="1" si="27"/>
        <v/>
      </c>
      <c r="I142" s="11"/>
      <c r="J142" s="11" t="str">
        <f t="shared" ca="1" si="29"/>
        <v/>
      </c>
      <c r="M142" s="42">
        <v>37</v>
      </c>
      <c r="N142" s="12">
        <f t="shared" ca="1" si="30"/>
        <v>27</v>
      </c>
      <c r="O142" s="13" t="str">
        <f t="shared" ca="1" si="31"/>
        <v>池雪FC</v>
      </c>
      <c r="P142" s="13" t="str">
        <f t="shared" ca="1" si="32"/>
        <v>萩羽SC</v>
      </c>
      <c r="Q142" s="56">
        <v>6</v>
      </c>
      <c r="R142" s="56">
        <v>8</v>
      </c>
      <c r="S142" s="12" t="str">
        <f t="shared" si="33"/>
        <v>68</v>
      </c>
      <c r="T142" s="12">
        <f t="shared" si="34"/>
        <v>3</v>
      </c>
      <c r="U142" s="12">
        <f t="shared" ca="1" si="35"/>
        <v>28</v>
      </c>
      <c r="V142" s="12">
        <f t="shared" si="36"/>
        <v>6</v>
      </c>
      <c r="W142" s="12">
        <f t="shared" si="37"/>
        <v>2</v>
      </c>
      <c r="X142" s="12">
        <f t="shared" si="38"/>
        <v>3</v>
      </c>
    </row>
    <row r="143" spans="2:24" ht="23.1" customHeight="1" outlineLevel="1" x14ac:dyDescent="0.4">
      <c r="B143" s="41">
        <v>38</v>
      </c>
      <c r="C143" s="11" t="str">
        <f t="shared" ca="1" si="25"/>
        <v/>
      </c>
      <c r="D143" s="11" t="str">
        <f t="shared" ca="1" si="26"/>
        <v/>
      </c>
      <c r="E143" s="65"/>
      <c r="F143" s="11" t="str">
        <f t="shared" si="39"/>
        <v/>
      </c>
      <c r="G143" s="65"/>
      <c r="H143" s="11" t="str">
        <f t="shared" ca="1" si="27"/>
        <v/>
      </c>
      <c r="I143" s="11"/>
      <c r="J143" s="11" t="str">
        <f t="shared" ca="1" si="29"/>
        <v/>
      </c>
      <c r="M143" s="42">
        <v>38</v>
      </c>
      <c r="N143" s="12">
        <f t="shared" ca="1" si="30"/>
        <v>27</v>
      </c>
      <c r="O143" s="13" t="str">
        <f t="shared" ca="1" si="31"/>
        <v>池雪FC</v>
      </c>
      <c r="P143" s="13" t="str">
        <f t="shared" ca="1" si="32"/>
        <v/>
      </c>
      <c r="Q143" s="56">
        <v>6</v>
      </c>
      <c r="R143" s="56">
        <v>9</v>
      </c>
      <c r="S143" s="12" t="str">
        <f t="shared" si="33"/>
        <v>69</v>
      </c>
      <c r="T143" s="12">
        <f t="shared" si="34"/>
        <v>3</v>
      </c>
      <c r="U143" s="12">
        <f t="shared" ca="1" si="35"/>
        <v>28</v>
      </c>
      <c r="V143" s="12">
        <f t="shared" si="36"/>
        <v>6</v>
      </c>
      <c r="W143" s="12">
        <f t="shared" si="37"/>
        <v>2</v>
      </c>
      <c r="X143" s="12">
        <f t="shared" si="38"/>
        <v>3</v>
      </c>
    </row>
    <row r="144" spans="2:24" ht="23.1" customHeight="1" outlineLevel="1" x14ac:dyDescent="0.4">
      <c r="B144" s="41">
        <v>39</v>
      </c>
      <c r="C144" s="11" t="str">
        <f t="shared" ca="1" si="25"/>
        <v/>
      </c>
      <c r="D144" s="11" t="str">
        <f t="shared" ca="1" si="26"/>
        <v/>
      </c>
      <c r="E144" s="65"/>
      <c r="F144" s="11" t="str">
        <f t="shared" si="39"/>
        <v/>
      </c>
      <c r="G144" s="65"/>
      <c r="H144" s="11" t="str">
        <f t="shared" ca="1" si="27"/>
        <v/>
      </c>
      <c r="I144" s="11"/>
      <c r="J144" s="11" t="str">
        <f t="shared" ca="1" si="29"/>
        <v/>
      </c>
      <c r="M144" s="42">
        <v>39</v>
      </c>
      <c r="N144" s="12">
        <f t="shared" ca="1" si="30"/>
        <v>27</v>
      </c>
      <c r="O144" s="13" t="str">
        <f t="shared" ca="1" si="31"/>
        <v>池雪FC</v>
      </c>
      <c r="P144" s="13" t="str">
        <f t="shared" ca="1" si="32"/>
        <v/>
      </c>
      <c r="Q144" s="56">
        <v>6</v>
      </c>
      <c r="R144" s="56">
        <v>10</v>
      </c>
      <c r="S144" s="12" t="str">
        <f t="shared" si="33"/>
        <v>610</v>
      </c>
      <c r="T144" s="12">
        <f t="shared" si="34"/>
        <v>3</v>
      </c>
      <c r="U144" s="12">
        <f t="shared" ca="1" si="35"/>
        <v>28</v>
      </c>
      <c r="V144" s="12">
        <f t="shared" si="36"/>
        <v>6</v>
      </c>
      <c r="W144" s="12">
        <f t="shared" si="37"/>
        <v>2</v>
      </c>
      <c r="X144" s="12">
        <f t="shared" si="38"/>
        <v>3</v>
      </c>
    </row>
    <row r="145" spans="2:24" ht="23.1" customHeight="1" outlineLevel="1" x14ac:dyDescent="0.4">
      <c r="B145" s="41">
        <v>40</v>
      </c>
      <c r="C145" s="11" t="str">
        <f t="shared" ca="1" si="25"/>
        <v/>
      </c>
      <c r="D145" s="11" t="str">
        <f t="shared" ca="1" si="26"/>
        <v/>
      </c>
      <c r="E145" s="65"/>
      <c r="F145" s="11" t="str">
        <f t="shared" si="39"/>
        <v/>
      </c>
      <c r="G145" s="65"/>
      <c r="H145" s="11" t="str">
        <f t="shared" ca="1" si="27"/>
        <v/>
      </c>
      <c r="I145" s="11"/>
      <c r="J145" s="11" t="str">
        <f t="shared" ca="1" si="29"/>
        <v/>
      </c>
      <c r="M145" s="42">
        <v>40</v>
      </c>
      <c r="N145" s="12">
        <f t="shared" ca="1" si="30"/>
        <v>28</v>
      </c>
      <c r="O145" s="13" t="str">
        <f t="shared" ca="1" si="31"/>
        <v>東一FC B</v>
      </c>
      <c r="P145" s="13" t="str">
        <f t="shared" ca="1" si="32"/>
        <v>萩羽SC</v>
      </c>
      <c r="Q145" s="56">
        <v>7</v>
      </c>
      <c r="R145" s="56">
        <v>8</v>
      </c>
      <c r="S145" s="12" t="str">
        <f t="shared" si="33"/>
        <v>78</v>
      </c>
      <c r="T145" s="12">
        <f t="shared" si="34"/>
        <v>3</v>
      </c>
      <c r="U145" s="12">
        <f t="shared" ca="1" si="35"/>
        <v>28</v>
      </c>
      <c r="V145" s="12">
        <f t="shared" si="36"/>
        <v>6</v>
      </c>
      <c r="W145" s="12">
        <f t="shared" si="37"/>
        <v>2</v>
      </c>
      <c r="X145" s="12">
        <f t="shared" si="38"/>
        <v>3</v>
      </c>
    </row>
    <row r="146" spans="2:24" ht="23.1" customHeight="1" outlineLevel="1" x14ac:dyDescent="0.4">
      <c r="B146" s="41">
        <v>41</v>
      </c>
      <c r="C146" s="11" t="str">
        <f t="shared" ca="1" si="25"/>
        <v/>
      </c>
      <c r="D146" s="11" t="str">
        <f t="shared" ca="1" si="26"/>
        <v/>
      </c>
      <c r="E146" s="65"/>
      <c r="F146" s="11" t="str">
        <f t="shared" si="39"/>
        <v/>
      </c>
      <c r="G146" s="65"/>
      <c r="H146" s="11" t="str">
        <f t="shared" ca="1" si="27"/>
        <v/>
      </c>
      <c r="I146" s="11"/>
      <c r="J146" s="11" t="str">
        <f t="shared" ca="1" si="29"/>
        <v/>
      </c>
      <c r="M146" s="42">
        <v>41</v>
      </c>
      <c r="N146" s="12">
        <f t="shared" ca="1" si="30"/>
        <v>28</v>
      </c>
      <c r="O146" s="13" t="str">
        <f t="shared" ca="1" si="31"/>
        <v>東一FC B</v>
      </c>
      <c r="P146" s="13" t="str">
        <f t="shared" ca="1" si="32"/>
        <v/>
      </c>
      <c r="Q146" s="56">
        <v>7</v>
      </c>
      <c r="R146" s="56">
        <v>9</v>
      </c>
      <c r="S146" s="12" t="str">
        <f t="shared" si="33"/>
        <v>79</v>
      </c>
      <c r="T146" s="12">
        <f t="shared" si="34"/>
        <v>3</v>
      </c>
      <c r="U146" s="12">
        <f t="shared" ca="1" si="35"/>
        <v>28</v>
      </c>
      <c r="V146" s="12">
        <f t="shared" si="36"/>
        <v>6</v>
      </c>
      <c r="W146" s="12">
        <f t="shared" si="37"/>
        <v>2</v>
      </c>
      <c r="X146" s="12">
        <f t="shared" si="38"/>
        <v>3</v>
      </c>
    </row>
    <row r="147" spans="2:24" ht="23.1" customHeight="1" outlineLevel="1" x14ac:dyDescent="0.4">
      <c r="B147" s="41">
        <v>42</v>
      </c>
      <c r="C147" s="11" t="str">
        <f t="shared" ca="1" si="25"/>
        <v/>
      </c>
      <c r="D147" s="11" t="str">
        <f t="shared" ca="1" si="26"/>
        <v/>
      </c>
      <c r="E147" s="65"/>
      <c r="F147" s="11" t="str">
        <f t="shared" si="39"/>
        <v/>
      </c>
      <c r="G147" s="65"/>
      <c r="H147" s="11" t="str">
        <f t="shared" ca="1" si="27"/>
        <v/>
      </c>
      <c r="I147" s="11"/>
      <c r="J147" s="11" t="str">
        <f t="shared" ca="1" si="29"/>
        <v/>
      </c>
      <c r="M147" s="42">
        <v>42</v>
      </c>
      <c r="N147" s="12">
        <f t="shared" ca="1" si="30"/>
        <v>28</v>
      </c>
      <c r="O147" s="13" t="str">
        <f t="shared" ca="1" si="31"/>
        <v>東一FC B</v>
      </c>
      <c r="P147" s="13" t="str">
        <f t="shared" ca="1" si="32"/>
        <v/>
      </c>
      <c r="Q147" s="56">
        <v>7</v>
      </c>
      <c r="R147" s="56">
        <v>10</v>
      </c>
      <c r="S147" s="12" t="str">
        <f t="shared" si="33"/>
        <v>710</v>
      </c>
      <c r="T147" s="12">
        <f t="shared" si="34"/>
        <v>3</v>
      </c>
      <c r="U147" s="12">
        <f t="shared" ca="1" si="35"/>
        <v>28</v>
      </c>
      <c r="V147" s="12">
        <f t="shared" si="36"/>
        <v>6</v>
      </c>
      <c r="W147" s="12">
        <f t="shared" si="37"/>
        <v>2</v>
      </c>
      <c r="X147" s="12">
        <f t="shared" si="38"/>
        <v>3</v>
      </c>
    </row>
    <row r="148" spans="2:24" ht="23.1" customHeight="1" outlineLevel="1" x14ac:dyDescent="0.4">
      <c r="B148" s="41">
        <v>43</v>
      </c>
      <c r="C148" s="11" t="str">
        <f t="shared" ca="1" si="25"/>
        <v/>
      </c>
      <c r="D148" s="11" t="str">
        <f t="shared" ca="1" si="26"/>
        <v/>
      </c>
      <c r="E148" s="65"/>
      <c r="F148" s="11" t="str">
        <f t="shared" si="39"/>
        <v/>
      </c>
      <c r="G148" s="65"/>
      <c r="H148" s="11" t="str">
        <f t="shared" ca="1" si="27"/>
        <v/>
      </c>
      <c r="I148" s="11"/>
      <c r="J148" s="11" t="str">
        <f t="shared" ca="1" si="29"/>
        <v/>
      </c>
      <c r="M148" s="42">
        <v>43</v>
      </c>
      <c r="N148" s="12">
        <f t="shared" ca="1" si="30"/>
        <v>28</v>
      </c>
      <c r="O148" s="13" t="str">
        <f t="shared" ca="1" si="31"/>
        <v>萩羽SC</v>
      </c>
      <c r="P148" s="13" t="str">
        <f t="shared" ca="1" si="32"/>
        <v/>
      </c>
      <c r="Q148" s="56">
        <v>8</v>
      </c>
      <c r="R148" s="56">
        <v>9</v>
      </c>
      <c r="S148" s="12" t="str">
        <f t="shared" si="33"/>
        <v>89</v>
      </c>
      <c r="T148" s="12">
        <f t="shared" si="34"/>
        <v>3</v>
      </c>
      <c r="U148" s="12">
        <f t="shared" ca="1" si="35"/>
        <v>28</v>
      </c>
      <c r="V148" s="12">
        <f t="shared" si="36"/>
        <v>6</v>
      </c>
      <c r="W148" s="12">
        <f t="shared" si="37"/>
        <v>2</v>
      </c>
      <c r="X148" s="12">
        <f t="shared" si="38"/>
        <v>3</v>
      </c>
    </row>
    <row r="149" spans="2:24" ht="23.1" customHeight="1" outlineLevel="1" x14ac:dyDescent="0.4">
      <c r="B149" s="41">
        <v>44</v>
      </c>
      <c r="C149" s="11" t="str">
        <f t="shared" ca="1" si="25"/>
        <v/>
      </c>
      <c r="D149" s="11" t="str">
        <f t="shared" ca="1" si="26"/>
        <v/>
      </c>
      <c r="E149" s="65"/>
      <c r="F149" s="11" t="str">
        <f t="shared" si="39"/>
        <v/>
      </c>
      <c r="G149" s="65"/>
      <c r="H149" s="11" t="str">
        <f t="shared" ca="1" si="27"/>
        <v/>
      </c>
      <c r="I149" s="11"/>
      <c r="J149" s="11" t="str">
        <f t="shared" ca="1" si="29"/>
        <v/>
      </c>
      <c r="M149" s="42">
        <v>44</v>
      </c>
      <c r="N149" s="12">
        <f t="shared" ca="1" si="30"/>
        <v>28</v>
      </c>
      <c r="O149" s="13" t="str">
        <f t="shared" ca="1" si="31"/>
        <v>萩羽SC</v>
      </c>
      <c r="P149" s="13" t="str">
        <f t="shared" ca="1" si="32"/>
        <v/>
      </c>
      <c r="Q149" s="56">
        <v>8</v>
      </c>
      <c r="R149" s="56">
        <v>10</v>
      </c>
      <c r="S149" s="12" t="str">
        <f t="shared" si="33"/>
        <v>810</v>
      </c>
      <c r="T149" s="12">
        <f t="shared" si="34"/>
        <v>3</v>
      </c>
      <c r="U149" s="12">
        <f t="shared" ca="1" si="35"/>
        <v>28</v>
      </c>
      <c r="V149" s="12">
        <f t="shared" si="36"/>
        <v>6</v>
      </c>
      <c r="W149" s="12">
        <f t="shared" si="37"/>
        <v>2</v>
      </c>
      <c r="X149" s="12">
        <f t="shared" si="38"/>
        <v>3</v>
      </c>
    </row>
    <row r="150" spans="2:24" ht="23.1" customHeight="1" outlineLevel="1" x14ac:dyDescent="0.4">
      <c r="B150" s="41">
        <v>45</v>
      </c>
      <c r="C150" s="11" t="str">
        <f t="shared" ca="1" si="25"/>
        <v/>
      </c>
      <c r="D150" s="11" t="str">
        <f t="shared" ca="1" si="26"/>
        <v/>
      </c>
      <c r="E150" s="65"/>
      <c r="F150" s="11" t="str">
        <f t="shared" si="39"/>
        <v/>
      </c>
      <c r="G150" s="65"/>
      <c r="H150" s="11" t="str">
        <f t="shared" ca="1" si="27"/>
        <v/>
      </c>
      <c r="I150" s="11"/>
      <c r="J150" s="11" t="str">
        <f t="shared" ca="1" si="29"/>
        <v/>
      </c>
      <c r="M150" s="41">
        <v>45</v>
      </c>
      <c r="N150" s="12">
        <f t="shared" ca="1" si="30"/>
        <v>28</v>
      </c>
      <c r="O150" s="13" t="str">
        <f t="shared" ca="1" si="31"/>
        <v/>
      </c>
      <c r="P150" s="13" t="str">
        <f t="shared" ca="1" si="32"/>
        <v/>
      </c>
      <c r="Q150" s="56">
        <v>9</v>
      </c>
      <c r="R150" s="56">
        <v>10</v>
      </c>
      <c r="S150" s="12" t="str">
        <f t="shared" si="33"/>
        <v>910</v>
      </c>
      <c r="T150" s="12">
        <f t="shared" si="34"/>
        <v>3</v>
      </c>
      <c r="U150" s="12">
        <f t="shared" ca="1" si="35"/>
        <v>28</v>
      </c>
      <c r="V150" s="12">
        <f t="shared" si="36"/>
        <v>6</v>
      </c>
      <c r="W150" s="12">
        <f t="shared" si="37"/>
        <v>2</v>
      </c>
      <c r="X150" s="12">
        <f t="shared" si="38"/>
        <v>3</v>
      </c>
    </row>
    <row r="151" spans="2:24" s="60" customFormat="1" ht="23.1" customHeight="1" outlineLevel="1" x14ac:dyDescent="0.4">
      <c r="B151" s="60" t="s">
        <v>170</v>
      </c>
      <c r="M151" s="60" t="s">
        <v>171</v>
      </c>
    </row>
    <row r="152" spans="2:24" ht="23.1" customHeight="1" x14ac:dyDescent="0.4"/>
    <row r="153" spans="2:24" ht="25.5" x14ac:dyDescent="0.4">
      <c r="B153" s="52">
        <v>4</v>
      </c>
      <c r="C153" s="88" t="str">
        <f ca="1">INDIRECT("areaNameBlock"&amp;B153)</f>
        <v>３部あブロック</v>
      </c>
      <c r="D153" s="89"/>
      <c r="E153" s="90">
        <f ca="1">COUNTA(INDIRECT("listTeamBlock"&amp;$B153&amp;"a"))</f>
        <v>8</v>
      </c>
      <c r="F153" s="90"/>
      <c r="G153" s="90"/>
      <c r="H153" s="49">
        <f ca="1">IF(E153=0,0,COMBIN(E153,2))</f>
        <v>28</v>
      </c>
      <c r="I153" s="78">
        <f ca="1">IF(H153=0,"",J153/H153)</f>
        <v>0</v>
      </c>
      <c r="J153" s="64">
        <f ca="1">COUNTIF(J156:J200,"終了")</f>
        <v>0</v>
      </c>
      <c r="M153" s="53" t="s">
        <v>161</v>
      </c>
      <c r="N153" s="54"/>
      <c r="O153" s="54"/>
      <c r="P153" s="54"/>
      <c r="Q153" s="54"/>
      <c r="R153" s="54"/>
      <c r="S153" s="54"/>
      <c r="T153" s="57">
        <f>B153</f>
        <v>4</v>
      </c>
      <c r="U153" s="58">
        <f ca="1">H153</f>
        <v>28</v>
      </c>
      <c r="V153" s="55"/>
      <c r="W153" s="55"/>
      <c r="X153" s="55"/>
    </row>
    <row r="154" spans="2:24" ht="24" outlineLevel="1" x14ac:dyDescent="0.4">
      <c r="B154" s="42" t="s">
        <v>0</v>
      </c>
      <c r="C154" s="42"/>
      <c r="D154" s="42" t="s">
        <v>34</v>
      </c>
      <c r="E154" s="42" t="s">
        <v>60</v>
      </c>
      <c r="F154" s="42"/>
      <c r="G154" s="42" t="s">
        <v>61</v>
      </c>
      <c r="H154" s="42" t="s">
        <v>35</v>
      </c>
      <c r="I154" s="63" t="s">
        <v>185</v>
      </c>
      <c r="J154" s="63" t="s">
        <v>186</v>
      </c>
      <c r="M154" s="42" t="s">
        <v>39</v>
      </c>
      <c r="N154" s="42" t="s">
        <v>38</v>
      </c>
      <c r="O154" s="42" t="s">
        <v>34</v>
      </c>
      <c r="P154" s="42" t="s">
        <v>35</v>
      </c>
      <c r="Q154" s="42" t="s">
        <v>36</v>
      </c>
      <c r="R154" s="42" t="s">
        <v>37</v>
      </c>
      <c r="S154" s="42" t="s">
        <v>62</v>
      </c>
      <c r="T154" s="42" t="s">
        <v>160</v>
      </c>
      <c r="U154" s="42" t="s">
        <v>166</v>
      </c>
      <c r="V154" s="42" t="s">
        <v>167</v>
      </c>
      <c r="W154" s="42" t="s">
        <v>168</v>
      </c>
      <c r="X154" s="42" t="s">
        <v>169</v>
      </c>
    </row>
    <row r="155" spans="2:24" ht="24" outlineLevel="1" x14ac:dyDescent="0.4">
      <c r="B155" s="43"/>
      <c r="C155" s="43">
        <v>6</v>
      </c>
      <c r="D155" s="43">
        <v>2</v>
      </c>
      <c r="E155" s="43"/>
      <c r="F155" s="43"/>
      <c r="G155" s="43"/>
      <c r="H155" s="43">
        <v>3</v>
      </c>
      <c r="I155" s="63" t="s">
        <v>187</v>
      </c>
      <c r="J155" s="63"/>
      <c r="M155" s="43"/>
      <c r="N155" s="43"/>
      <c r="O155" s="43"/>
      <c r="P155" s="43"/>
      <c r="Q155" s="43"/>
      <c r="R155" s="43"/>
      <c r="S155" s="43"/>
      <c r="T155" s="43">
        <f>T153</f>
        <v>4</v>
      </c>
      <c r="U155" s="43">
        <f ca="1">U153</f>
        <v>28</v>
      </c>
      <c r="V155" s="43">
        <f>C155</f>
        <v>6</v>
      </c>
      <c r="W155" s="43">
        <f>D155</f>
        <v>2</v>
      </c>
      <c r="X155" s="43">
        <f>H155</f>
        <v>3</v>
      </c>
    </row>
    <row r="156" spans="2:24" ht="23.1" customHeight="1" outlineLevel="1" x14ac:dyDescent="0.4">
      <c r="B156" s="41">
        <v>1</v>
      </c>
      <c r="C156" s="11" t="str">
        <f t="shared" ref="C156:C200" ca="1" si="40">IF($B156&lt;=$U156,VLOOKUP($B156,INDIRECT("listMatch"&amp;T156),$V156,FALSE),"")</f>
        <v>12</v>
      </c>
      <c r="D156" s="11" t="str">
        <f t="shared" ref="D156:D200" ca="1" si="41">IF($B156&lt;=$U156,VLOOKUP($B156,INDIRECT("listMatch"&amp;T156),$W156,FALSE),"")</f>
        <v>池上FC B</v>
      </c>
      <c r="E156" s="65"/>
      <c r="F156" s="11" t="str">
        <f>IF(AND(E156&lt;&gt;"",G156&lt;&gt;""),"-","")</f>
        <v/>
      </c>
      <c r="G156" s="65"/>
      <c r="H156" s="11" t="str">
        <f t="shared" ref="H156:H200" ca="1" si="42">IF($B156&lt;=$U156,VLOOKUP($B156,INDIRECT("listMatch"&amp;T156),$X156,FALSE),"")</f>
        <v>仲六キッズ</v>
      </c>
      <c r="I156" s="11"/>
      <c r="J156" s="11" t="str">
        <f ca="1">IF(C156="","",IF(AND(ISNUMBER(E156),ISNUMBER(G156)),"終了","予定"))</f>
        <v>予定</v>
      </c>
      <c r="M156" s="42">
        <v>1</v>
      </c>
      <c r="N156" s="12">
        <f ca="1">IF(OR(O156="",P156=""),N155,N155+1)</f>
        <v>1</v>
      </c>
      <c r="O156" s="13" t="str">
        <f ca="1">IF($E$153&lt;Q156,"",INDEX(INDIRECT("listTeamBlock"&amp;$T156&amp;"b"),Q156))</f>
        <v>池上FC B</v>
      </c>
      <c r="P156" s="13" t="str">
        <f ca="1">IF($E$153&lt;R156,"",INDEX(INDIRECT("listTeamBlock"&amp;$T156&amp;"b"),R156))</f>
        <v>仲六キッズ</v>
      </c>
      <c r="Q156" s="56">
        <v>1</v>
      </c>
      <c r="R156" s="56">
        <v>2</v>
      </c>
      <c r="S156" s="12" t="str">
        <f>Q156&amp;R156</f>
        <v>12</v>
      </c>
      <c r="T156" s="12">
        <f>T155</f>
        <v>4</v>
      </c>
      <c r="U156" s="12">
        <f ca="1">U155</f>
        <v>28</v>
      </c>
      <c r="V156" s="12">
        <f>V155</f>
        <v>6</v>
      </c>
      <c r="W156" s="12">
        <f>W155</f>
        <v>2</v>
      </c>
      <c r="X156" s="12">
        <f>X155</f>
        <v>3</v>
      </c>
    </row>
    <row r="157" spans="2:24" ht="23.1" customHeight="1" outlineLevel="1" x14ac:dyDescent="0.4">
      <c r="B157" s="41">
        <v>2</v>
      </c>
      <c r="C157" s="11" t="str">
        <f t="shared" ca="1" si="40"/>
        <v>13</v>
      </c>
      <c r="D157" s="11" t="str">
        <f t="shared" ca="1" si="41"/>
        <v>池上FC B</v>
      </c>
      <c r="E157" s="65"/>
      <c r="F157" s="11" t="str">
        <f t="shared" ref="F157:F175" si="43">IF(AND(E157&lt;&gt;"",G157&lt;&gt;""),"-","")</f>
        <v/>
      </c>
      <c r="G157" s="65"/>
      <c r="H157" s="11" t="str">
        <f t="shared" ca="1" si="42"/>
        <v>ウイングス B</v>
      </c>
      <c r="I157" s="11"/>
      <c r="J157" s="11" t="str">
        <f t="shared" ref="J157:J200" ca="1" si="44">IF(C157="","",IF(AND(ISNUMBER(E157),ISNUMBER(G157)),"終了","予定"))</f>
        <v>予定</v>
      </c>
      <c r="M157" s="42">
        <v>2</v>
      </c>
      <c r="N157" s="12">
        <f t="shared" ref="N157:N200" ca="1" si="45">IF(OR(O157="",P157=""),N156,N156+1)</f>
        <v>2</v>
      </c>
      <c r="O157" s="13" t="str">
        <f t="shared" ref="O157:O200" ca="1" si="46">IF($E$153&lt;Q157,"",INDEX(INDIRECT("listTeamBlock"&amp;$T157&amp;"b"),Q157))</f>
        <v>池上FC B</v>
      </c>
      <c r="P157" s="13" t="str">
        <f t="shared" ref="P157:P200" ca="1" si="47">IF($E$153&lt;R157,"",INDEX(INDIRECT("listTeamBlock"&amp;$T157&amp;"b"),R157))</f>
        <v>ウイングス B</v>
      </c>
      <c r="Q157" s="56">
        <v>1</v>
      </c>
      <c r="R157" s="56">
        <v>3</v>
      </c>
      <c r="S157" s="12" t="str">
        <f t="shared" ref="S157:S200" si="48">Q157&amp;R157</f>
        <v>13</v>
      </c>
      <c r="T157" s="12">
        <f t="shared" ref="T157:T200" si="49">T156</f>
        <v>4</v>
      </c>
      <c r="U157" s="12">
        <f t="shared" ref="U157:U200" ca="1" si="50">U156</f>
        <v>28</v>
      </c>
      <c r="V157" s="12">
        <f t="shared" ref="V157:V200" si="51">V156</f>
        <v>6</v>
      </c>
      <c r="W157" s="12">
        <f t="shared" ref="W157:W200" si="52">W156</f>
        <v>2</v>
      </c>
      <c r="X157" s="12">
        <f t="shared" ref="X157:X200" si="53">X156</f>
        <v>3</v>
      </c>
    </row>
    <row r="158" spans="2:24" ht="23.1" customHeight="1" outlineLevel="1" x14ac:dyDescent="0.4">
      <c r="B158" s="41">
        <v>3</v>
      </c>
      <c r="C158" s="11" t="str">
        <f t="shared" ca="1" si="40"/>
        <v>14</v>
      </c>
      <c r="D158" s="11" t="str">
        <f t="shared" ca="1" si="41"/>
        <v>池上FC B</v>
      </c>
      <c r="E158" s="65"/>
      <c r="F158" s="11" t="str">
        <f t="shared" si="43"/>
        <v/>
      </c>
      <c r="G158" s="65"/>
      <c r="H158" s="11" t="str">
        <f t="shared" ca="1" si="42"/>
        <v>山王キッカーズ</v>
      </c>
      <c r="I158" s="11"/>
      <c r="J158" s="11" t="str">
        <f t="shared" ca="1" si="44"/>
        <v>予定</v>
      </c>
      <c r="M158" s="42">
        <v>3</v>
      </c>
      <c r="N158" s="12">
        <f t="shared" ca="1" si="45"/>
        <v>3</v>
      </c>
      <c r="O158" s="13" t="str">
        <f t="shared" ca="1" si="46"/>
        <v>池上FC B</v>
      </c>
      <c r="P158" s="13" t="str">
        <f t="shared" ca="1" si="47"/>
        <v>山王キッカーズ</v>
      </c>
      <c r="Q158" s="56">
        <v>1</v>
      </c>
      <c r="R158" s="56">
        <v>4</v>
      </c>
      <c r="S158" s="12" t="str">
        <f t="shared" si="48"/>
        <v>14</v>
      </c>
      <c r="T158" s="12">
        <f t="shared" si="49"/>
        <v>4</v>
      </c>
      <c r="U158" s="12">
        <f t="shared" ca="1" si="50"/>
        <v>28</v>
      </c>
      <c r="V158" s="12">
        <f t="shared" si="51"/>
        <v>6</v>
      </c>
      <c r="W158" s="12">
        <f t="shared" si="52"/>
        <v>2</v>
      </c>
      <c r="X158" s="12">
        <f t="shared" si="53"/>
        <v>3</v>
      </c>
    </row>
    <row r="159" spans="2:24" ht="23.1" customHeight="1" outlineLevel="1" x14ac:dyDescent="0.4">
      <c r="B159" s="41">
        <v>4</v>
      </c>
      <c r="C159" s="11" t="str">
        <f t="shared" ca="1" si="40"/>
        <v>15</v>
      </c>
      <c r="D159" s="11" t="str">
        <f t="shared" ca="1" si="41"/>
        <v>池上FC B</v>
      </c>
      <c r="E159" s="65"/>
      <c r="F159" s="11" t="str">
        <f t="shared" si="43"/>
        <v/>
      </c>
      <c r="G159" s="65"/>
      <c r="H159" s="11" t="str">
        <f t="shared" ca="1" si="42"/>
        <v>久が原SC</v>
      </c>
      <c r="I159" s="11"/>
      <c r="J159" s="11" t="str">
        <f t="shared" ca="1" si="44"/>
        <v>予定</v>
      </c>
      <c r="M159" s="42">
        <v>4</v>
      </c>
      <c r="N159" s="12">
        <f t="shared" ca="1" si="45"/>
        <v>4</v>
      </c>
      <c r="O159" s="13" t="str">
        <f t="shared" ca="1" si="46"/>
        <v>池上FC B</v>
      </c>
      <c r="P159" s="13" t="str">
        <f t="shared" ca="1" si="47"/>
        <v>久が原SC</v>
      </c>
      <c r="Q159" s="56">
        <v>1</v>
      </c>
      <c r="R159" s="56">
        <v>5</v>
      </c>
      <c r="S159" s="12" t="str">
        <f t="shared" si="48"/>
        <v>15</v>
      </c>
      <c r="T159" s="12">
        <f t="shared" si="49"/>
        <v>4</v>
      </c>
      <c r="U159" s="12">
        <f t="shared" ca="1" si="50"/>
        <v>28</v>
      </c>
      <c r="V159" s="12">
        <f t="shared" si="51"/>
        <v>6</v>
      </c>
      <c r="W159" s="12">
        <f t="shared" si="52"/>
        <v>2</v>
      </c>
      <c r="X159" s="12">
        <f t="shared" si="53"/>
        <v>3</v>
      </c>
    </row>
    <row r="160" spans="2:24" ht="23.1" customHeight="1" outlineLevel="1" x14ac:dyDescent="0.4">
      <c r="B160" s="41">
        <v>5</v>
      </c>
      <c r="C160" s="11" t="str">
        <f t="shared" ca="1" si="40"/>
        <v>16</v>
      </c>
      <c r="D160" s="11" t="str">
        <f t="shared" ca="1" si="41"/>
        <v>池上FC B</v>
      </c>
      <c r="E160" s="65"/>
      <c r="F160" s="11" t="str">
        <f t="shared" si="43"/>
        <v/>
      </c>
      <c r="G160" s="65"/>
      <c r="H160" s="11" t="str">
        <f t="shared" ca="1" si="42"/>
        <v>大森キッカーズSC</v>
      </c>
      <c r="I160" s="11"/>
      <c r="J160" s="11" t="str">
        <f t="shared" ca="1" si="44"/>
        <v>予定</v>
      </c>
      <c r="M160" s="42">
        <v>5</v>
      </c>
      <c r="N160" s="12">
        <f t="shared" ca="1" si="45"/>
        <v>5</v>
      </c>
      <c r="O160" s="13" t="str">
        <f t="shared" ca="1" si="46"/>
        <v>池上FC B</v>
      </c>
      <c r="P160" s="13" t="str">
        <f t="shared" ca="1" si="47"/>
        <v>大森キッカーズSC</v>
      </c>
      <c r="Q160" s="56">
        <v>1</v>
      </c>
      <c r="R160" s="56">
        <v>6</v>
      </c>
      <c r="S160" s="12" t="str">
        <f t="shared" si="48"/>
        <v>16</v>
      </c>
      <c r="T160" s="12">
        <f t="shared" si="49"/>
        <v>4</v>
      </c>
      <c r="U160" s="12">
        <f t="shared" ca="1" si="50"/>
        <v>28</v>
      </c>
      <c r="V160" s="12">
        <f t="shared" si="51"/>
        <v>6</v>
      </c>
      <c r="W160" s="12">
        <f t="shared" si="52"/>
        <v>2</v>
      </c>
      <c r="X160" s="12">
        <f t="shared" si="53"/>
        <v>3</v>
      </c>
    </row>
    <row r="161" spans="2:24" ht="23.1" customHeight="1" outlineLevel="1" x14ac:dyDescent="0.4">
      <c r="B161" s="41">
        <v>6</v>
      </c>
      <c r="C161" s="11" t="str">
        <f t="shared" ca="1" si="40"/>
        <v>17</v>
      </c>
      <c r="D161" s="11" t="str">
        <f t="shared" ca="1" si="41"/>
        <v>池上FC B</v>
      </c>
      <c r="E161" s="65"/>
      <c r="F161" s="11" t="str">
        <f t="shared" si="43"/>
        <v/>
      </c>
      <c r="G161" s="65"/>
      <c r="H161" s="11" t="str">
        <f t="shared" ca="1" si="42"/>
        <v>東一FC C</v>
      </c>
      <c r="I161" s="11"/>
      <c r="J161" s="11" t="str">
        <f t="shared" ca="1" si="44"/>
        <v>予定</v>
      </c>
      <c r="M161" s="42">
        <v>6</v>
      </c>
      <c r="N161" s="12">
        <f t="shared" ca="1" si="45"/>
        <v>6</v>
      </c>
      <c r="O161" s="13" t="str">
        <f t="shared" ca="1" si="46"/>
        <v>池上FC B</v>
      </c>
      <c r="P161" s="13" t="str">
        <f t="shared" ca="1" si="47"/>
        <v>東一FC C</v>
      </c>
      <c r="Q161" s="56">
        <v>1</v>
      </c>
      <c r="R161" s="56">
        <v>7</v>
      </c>
      <c r="S161" s="12" t="str">
        <f t="shared" si="48"/>
        <v>17</v>
      </c>
      <c r="T161" s="12">
        <f t="shared" si="49"/>
        <v>4</v>
      </c>
      <c r="U161" s="12">
        <f t="shared" ca="1" si="50"/>
        <v>28</v>
      </c>
      <c r="V161" s="12">
        <f t="shared" si="51"/>
        <v>6</v>
      </c>
      <c r="W161" s="12">
        <f t="shared" si="52"/>
        <v>2</v>
      </c>
      <c r="X161" s="12">
        <f t="shared" si="53"/>
        <v>3</v>
      </c>
    </row>
    <row r="162" spans="2:24" ht="23.1" customHeight="1" outlineLevel="1" x14ac:dyDescent="0.4">
      <c r="B162" s="41">
        <v>7</v>
      </c>
      <c r="C162" s="11" t="str">
        <f t="shared" ca="1" si="40"/>
        <v>18</v>
      </c>
      <c r="D162" s="11" t="str">
        <f t="shared" ca="1" si="41"/>
        <v>池上FC B</v>
      </c>
      <c r="E162" s="65"/>
      <c r="F162" s="11" t="str">
        <f t="shared" si="43"/>
        <v/>
      </c>
      <c r="G162" s="65"/>
      <c r="H162" s="11" t="str">
        <f t="shared" ca="1" si="42"/>
        <v>田園調布FC</v>
      </c>
      <c r="I162" s="11"/>
      <c r="J162" s="11" t="str">
        <f t="shared" ca="1" si="44"/>
        <v>予定</v>
      </c>
      <c r="M162" s="42">
        <v>7</v>
      </c>
      <c r="N162" s="12">
        <f t="shared" ca="1" si="45"/>
        <v>7</v>
      </c>
      <c r="O162" s="13" t="str">
        <f t="shared" ca="1" si="46"/>
        <v>池上FC B</v>
      </c>
      <c r="P162" s="13" t="str">
        <f t="shared" ca="1" si="47"/>
        <v>田園調布FC</v>
      </c>
      <c r="Q162" s="56">
        <v>1</v>
      </c>
      <c r="R162" s="56">
        <v>8</v>
      </c>
      <c r="S162" s="12" t="str">
        <f t="shared" si="48"/>
        <v>18</v>
      </c>
      <c r="T162" s="12">
        <f t="shared" si="49"/>
        <v>4</v>
      </c>
      <c r="U162" s="12">
        <f t="shared" ca="1" si="50"/>
        <v>28</v>
      </c>
      <c r="V162" s="12">
        <f t="shared" si="51"/>
        <v>6</v>
      </c>
      <c r="W162" s="12">
        <f t="shared" si="52"/>
        <v>2</v>
      </c>
      <c r="X162" s="12">
        <f t="shared" si="53"/>
        <v>3</v>
      </c>
    </row>
    <row r="163" spans="2:24" ht="23.1" customHeight="1" outlineLevel="1" x14ac:dyDescent="0.4">
      <c r="B163" s="41">
        <v>8</v>
      </c>
      <c r="C163" s="11" t="str">
        <f t="shared" ca="1" si="40"/>
        <v>23</v>
      </c>
      <c r="D163" s="11" t="str">
        <f t="shared" ca="1" si="41"/>
        <v>仲六キッズ</v>
      </c>
      <c r="E163" s="65"/>
      <c r="F163" s="11" t="str">
        <f t="shared" si="43"/>
        <v/>
      </c>
      <c r="G163" s="65"/>
      <c r="H163" s="11" t="str">
        <f t="shared" ca="1" si="42"/>
        <v>ウイングス B</v>
      </c>
      <c r="I163" s="11"/>
      <c r="J163" s="11" t="str">
        <f t="shared" ca="1" si="44"/>
        <v>予定</v>
      </c>
      <c r="M163" s="42">
        <v>8</v>
      </c>
      <c r="N163" s="12">
        <f t="shared" ca="1" si="45"/>
        <v>7</v>
      </c>
      <c r="O163" s="13" t="str">
        <f t="shared" ca="1" si="46"/>
        <v>池上FC B</v>
      </c>
      <c r="P163" s="13" t="str">
        <f t="shared" ca="1" si="47"/>
        <v/>
      </c>
      <c r="Q163" s="56">
        <v>1</v>
      </c>
      <c r="R163" s="56">
        <v>9</v>
      </c>
      <c r="S163" s="12" t="str">
        <f t="shared" si="48"/>
        <v>19</v>
      </c>
      <c r="T163" s="12">
        <f t="shared" si="49"/>
        <v>4</v>
      </c>
      <c r="U163" s="12">
        <f t="shared" ca="1" si="50"/>
        <v>28</v>
      </c>
      <c r="V163" s="12">
        <f t="shared" si="51"/>
        <v>6</v>
      </c>
      <c r="W163" s="12">
        <f t="shared" si="52"/>
        <v>2</v>
      </c>
      <c r="X163" s="12">
        <f t="shared" si="53"/>
        <v>3</v>
      </c>
    </row>
    <row r="164" spans="2:24" ht="23.1" customHeight="1" outlineLevel="1" x14ac:dyDescent="0.4">
      <c r="B164" s="41">
        <v>9</v>
      </c>
      <c r="C164" s="11" t="str">
        <f t="shared" ca="1" si="40"/>
        <v>24</v>
      </c>
      <c r="D164" s="11" t="str">
        <f t="shared" ca="1" si="41"/>
        <v>仲六キッズ</v>
      </c>
      <c r="E164" s="65"/>
      <c r="F164" s="11" t="str">
        <f t="shared" si="43"/>
        <v/>
      </c>
      <c r="G164" s="65"/>
      <c r="H164" s="11" t="str">
        <f t="shared" ca="1" si="42"/>
        <v>山王キッカーズ</v>
      </c>
      <c r="I164" s="11"/>
      <c r="J164" s="11" t="str">
        <f t="shared" ca="1" si="44"/>
        <v>予定</v>
      </c>
      <c r="M164" s="42">
        <v>9</v>
      </c>
      <c r="N164" s="12">
        <f t="shared" ca="1" si="45"/>
        <v>7</v>
      </c>
      <c r="O164" s="13" t="str">
        <f t="shared" ca="1" si="46"/>
        <v>池上FC B</v>
      </c>
      <c r="P164" s="13" t="str">
        <f t="shared" ca="1" si="47"/>
        <v/>
      </c>
      <c r="Q164" s="56">
        <v>1</v>
      </c>
      <c r="R164" s="56">
        <v>10</v>
      </c>
      <c r="S164" s="12" t="str">
        <f t="shared" si="48"/>
        <v>110</v>
      </c>
      <c r="T164" s="12">
        <f t="shared" si="49"/>
        <v>4</v>
      </c>
      <c r="U164" s="12">
        <f t="shared" ca="1" si="50"/>
        <v>28</v>
      </c>
      <c r="V164" s="12">
        <f t="shared" si="51"/>
        <v>6</v>
      </c>
      <c r="W164" s="12">
        <f t="shared" si="52"/>
        <v>2</v>
      </c>
      <c r="X164" s="12">
        <f t="shared" si="53"/>
        <v>3</v>
      </c>
    </row>
    <row r="165" spans="2:24" ht="23.1" customHeight="1" outlineLevel="1" x14ac:dyDescent="0.4">
      <c r="B165" s="41">
        <v>10</v>
      </c>
      <c r="C165" s="11" t="str">
        <f t="shared" ca="1" si="40"/>
        <v>25</v>
      </c>
      <c r="D165" s="11" t="str">
        <f t="shared" ca="1" si="41"/>
        <v>仲六キッズ</v>
      </c>
      <c r="E165" s="65"/>
      <c r="F165" s="11" t="str">
        <f t="shared" si="43"/>
        <v/>
      </c>
      <c r="G165" s="65"/>
      <c r="H165" s="11" t="str">
        <f t="shared" ca="1" si="42"/>
        <v>久が原SC</v>
      </c>
      <c r="I165" s="11"/>
      <c r="J165" s="11" t="str">
        <f t="shared" ca="1" si="44"/>
        <v>予定</v>
      </c>
      <c r="M165" s="42">
        <v>10</v>
      </c>
      <c r="N165" s="12">
        <f t="shared" ca="1" si="45"/>
        <v>8</v>
      </c>
      <c r="O165" s="13" t="str">
        <f t="shared" ca="1" si="46"/>
        <v>仲六キッズ</v>
      </c>
      <c r="P165" s="13" t="str">
        <f t="shared" ca="1" si="47"/>
        <v>ウイングス B</v>
      </c>
      <c r="Q165" s="56">
        <v>2</v>
      </c>
      <c r="R165" s="56">
        <v>3</v>
      </c>
      <c r="S165" s="12" t="str">
        <f t="shared" si="48"/>
        <v>23</v>
      </c>
      <c r="T165" s="12">
        <f t="shared" si="49"/>
        <v>4</v>
      </c>
      <c r="U165" s="12">
        <f t="shared" ca="1" si="50"/>
        <v>28</v>
      </c>
      <c r="V165" s="12">
        <f t="shared" si="51"/>
        <v>6</v>
      </c>
      <c r="W165" s="12">
        <f t="shared" si="52"/>
        <v>2</v>
      </c>
      <c r="X165" s="12">
        <f t="shared" si="53"/>
        <v>3</v>
      </c>
    </row>
    <row r="166" spans="2:24" ht="23.1" customHeight="1" outlineLevel="1" x14ac:dyDescent="0.4">
      <c r="B166" s="41">
        <v>11</v>
      </c>
      <c r="C166" s="11" t="str">
        <f t="shared" ca="1" si="40"/>
        <v>26</v>
      </c>
      <c r="D166" s="11" t="str">
        <f t="shared" ca="1" si="41"/>
        <v>仲六キッズ</v>
      </c>
      <c r="E166" s="65"/>
      <c r="F166" s="11" t="str">
        <f t="shared" si="43"/>
        <v/>
      </c>
      <c r="G166" s="65"/>
      <c r="H166" s="11" t="str">
        <f t="shared" ca="1" si="42"/>
        <v>大森キッカーズSC</v>
      </c>
      <c r="I166" s="11"/>
      <c r="J166" s="11" t="str">
        <f t="shared" ca="1" si="44"/>
        <v>予定</v>
      </c>
      <c r="M166" s="42">
        <v>11</v>
      </c>
      <c r="N166" s="12">
        <f t="shared" ca="1" si="45"/>
        <v>9</v>
      </c>
      <c r="O166" s="13" t="str">
        <f t="shared" ca="1" si="46"/>
        <v>仲六キッズ</v>
      </c>
      <c r="P166" s="13" t="str">
        <f t="shared" ca="1" si="47"/>
        <v>山王キッカーズ</v>
      </c>
      <c r="Q166" s="56">
        <v>2</v>
      </c>
      <c r="R166" s="56">
        <v>4</v>
      </c>
      <c r="S166" s="12" t="str">
        <f t="shared" si="48"/>
        <v>24</v>
      </c>
      <c r="T166" s="12">
        <f t="shared" si="49"/>
        <v>4</v>
      </c>
      <c r="U166" s="12">
        <f t="shared" ca="1" si="50"/>
        <v>28</v>
      </c>
      <c r="V166" s="12">
        <f t="shared" si="51"/>
        <v>6</v>
      </c>
      <c r="W166" s="12">
        <f t="shared" si="52"/>
        <v>2</v>
      </c>
      <c r="X166" s="12">
        <f t="shared" si="53"/>
        <v>3</v>
      </c>
    </row>
    <row r="167" spans="2:24" ht="23.1" customHeight="1" outlineLevel="1" x14ac:dyDescent="0.4">
      <c r="B167" s="41">
        <v>12</v>
      </c>
      <c r="C167" s="11" t="str">
        <f t="shared" ca="1" si="40"/>
        <v>27</v>
      </c>
      <c r="D167" s="11" t="str">
        <f t="shared" ca="1" si="41"/>
        <v>仲六キッズ</v>
      </c>
      <c r="E167" s="65"/>
      <c r="F167" s="11" t="str">
        <f t="shared" si="43"/>
        <v/>
      </c>
      <c r="G167" s="65"/>
      <c r="H167" s="11" t="str">
        <f t="shared" ca="1" si="42"/>
        <v>東一FC C</v>
      </c>
      <c r="I167" s="11"/>
      <c r="J167" s="11" t="str">
        <f t="shared" ca="1" si="44"/>
        <v>予定</v>
      </c>
      <c r="M167" s="42">
        <v>12</v>
      </c>
      <c r="N167" s="12">
        <f t="shared" ca="1" si="45"/>
        <v>10</v>
      </c>
      <c r="O167" s="13" t="str">
        <f t="shared" ca="1" si="46"/>
        <v>仲六キッズ</v>
      </c>
      <c r="P167" s="13" t="str">
        <f t="shared" ca="1" si="47"/>
        <v>久が原SC</v>
      </c>
      <c r="Q167" s="56">
        <v>2</v>
      </c>
      <c r="R167" s="56">
        <v>5</v>
      </c>
      <c r="S167" s="12" t="str">
        <f t="shared" si="48"/>
        <v>25</v>
      </c>
      <c r="T167" s="12">
        <f t="shared" si="49"/>
        <v>4</v>
      </c>
      <c r="U167" s="12">
        <f t="shared" ca="1" si="50"/>
        <v>28</v>
      </c>
      <c r="V167" s="12">
        <f t="shared" si="51"/>
        <v>6</v>
      </c>
      <c r="W167" s="12">
        <f t="shared" si="52"/>
        <v>2</v>
      </c>
      <c r="X167" s="12">
        <f t="shared" si="53"/>
        <v>3</v>
      </c>
    </row>
    <row r="168" spans="2:24" ht="23.1" customHeight="1" outlineLevel="1" x14ac:dyDescent="0.4">
      <c r="B168" s="41">
        <v>13</v>
      </c>
      <c r="C168" s="11" t="str">
        <f t="shared" ca="1" si="40"/>
        <v>28</v>
      </c>
      <c r="D168" s="11" t="str">
        <f t="shared" ca="1" si="41"/>
        <v>仲六キッズ</v>
      </c>
      <c r="E168" s="65"/>
      <c r="F168" s="11" t="str">
        <f t="shared" si="43"/>
        <v/>
      </c>
      <c r="G168" s="65"/>
      <c r="H168" s="11" t="str">
        <f t="shared" ca="1" si="42"/>
        <v>田園調布FC</v>
      </c>
      <c r="I168" s="11"/>
      <c r="J168" s="11" t="str">
        <f t="shared" ca="1" si="44"/>
        <v>予定</v>
      </c>
      <c r="M168" s="42">
        <v>13</v>
      </c>
      <c r="N168" s="12">
        <f t="shared" ca="1" si="45"/>
        <v>11</v>
      </c>
      <c r="O168" s="13" t="str">
        <f t="shared" ca="1" si="46"/>
        <v>仲六キッズ</v>
      </c>
      <c r="P168" s="13" t="str">
        <f t="shared" ca="1" si="47"/>
        <v>大森キッカーズSC</v>
      </c>
      <c r="Q168" s="56">
        <v>2</v>
      </c>
      <c r="R168" s="56">
        <v>6</v>
      </c>
      <c r="S168" s="12" t="str">
        <f t="shared" si="48"/>
        <v>26</v>
      </c>
      <c r="T168" s="12">
        <f t="shared" si="49"/>
        <v>4</v>
      </c>
      <c r="U168" s="12">
        <f t="shared" ca="1" si="50"/>
        <v>28</v>
      </c>
      <c r="V168" s="12">
        <f t="shared" si="51"/>
        <v>6</v>
      </c>
      <c r="W168" s="12">
        <f t="shared" si="52"/>
        <v>2</v>
      </c>
      <c r="X168" s="12">
        <f t="shared" si="53"/>
        <v>3</v>
      </c>
    </row>
    <row r="169" spans="2:24" ht="23.1" customHeight="1" outlineLevel="1" x14ac:dyDescent="0.4">
      <c r="B169" s="41">
        <v>14</v>
      </c>
      <c r="C169" s="11" t="str">
        <f t="shared" ca="1" si="40"/>
        <v>34</v>
      </c>
      <c r="D169" s="11" t="str">
        <f t="shared" ca="1" si="41"/>
        <v>ウイングス B</v>
      </c>
      <c r="E169" s="65"/>
      <c r="F169" s="11" t="str">
        <f t="shared" si="43"/>
        <v/>
      </c>
      <c r="G169" s="65"/>
      <c r="H169" s="11" t="str">
        <f t="shared" ca="1" si="42"/>
        <v>山王キッカーズ</v>
      </c>
      <c r="I169" s="11"/>
      <c r="J169" s="11" t="str">
        <f t="shared" ca="1" si="44"/>
        <v>予定</v>
      </c>
      <c r="M169" s="42">
        <v>14</v>
      </c>
      <c r="N169" s="12">
        <f t="shared" ca="1" si="45"/>
        <v>12</v>
      </c>
      <c r="O169" s="13" t="str">
        <f t="shared" ca="1" si="46"/>
        <v>仲六キッズ</v>
      </c>
      <c r="P169" s="13" t="str">
        <f t="shared" ca="1" si="47"/>
        <v>東一FC C</v>
      </c>
      <c r="Q169" s="56">
        <v>2</v>
      </c>
      <c r="R169" s="56">
        <v>7</v>
      </c>
      <c r="S169" s="12" t="str">
        <f t="shared" si="48"/>
        <v>27</v>
      </c>
      <c r="T169" s="12">
        <f t="shared" si="49"/>
        <v>4</v>
      </c>
      <c r="U169" s="12">
        <f t="shared" ca="1" si="50"/>
        <v>28</v>
      </c>
      <c r="V169" s="12">
        <f t="shared" si="51"/>
        <v>6</v>
      </c>
      <c r="W169" s="12">
        <f t="shared" si="52"/>
        <v>2</v>
      </c>
      <c r="X169" s="12">
        <f t="shared" si="53"/>
        <v>3</v>
      </c>
    </row>
    <row r="170" spans="2:24" ht="23.1" customHeight="1" outlineLevel="1" x14ac:dyDescent="0.4">
      <c r="B170" s="41">
        <v>15</v>
      </c>
      <c r="C170" s="11" t="str">
        <f t="shared" ca="1" si="40"/>
        <v>35</v>
      </c>
      <c r="D170" s="11" t="str">
        <f t="shared" ca="1" si="41"/>
        <v>ウイングス B</v>
      </c>
      <c r="E170" s="65"/>
      <c r="F170" s="11" t="str">
        <f t="shared" si="43"/>
        <v/>
      </c>
      <c r="G170" s="65"/>
      <c r="H170" s="11" t="str">
        <f t="shared" ca="1" si="42"/>
        <v>久が原SC</v>
      </c>
      <c r="I170" s="11"/>
      <c r="J170" s="11" t="str">
        <f t="shared" ca="1" si="44"/>
        <v>予定</v>
      </c>
      <c r="M170" s="42">
        <v>15</v>
      </c>
      <c r="N170" s="12">
        <f t="shared" ca="1" si="45"/>
        <v>13</v>
      </c>
      <c r="O170" s="13" t="str">
        <f t="shared" ca="1" si="46"/>
        <v>仲六キッズ</v>
      </c>
      <c r="P170" s="13" t="str">
        <f t="shared" ca="1" si="47"/>
        <v>田園調布FC</v>
      </c>
      <c r="Q170" s="56">
        <v>2</v>
      </c>
      <c r="R170" s="56">
        <v>8</v>
      </c>
      <c r="S170" s="12" t="str">
        <f t="shared" si="48"/>
        <v>28</v>
      </c>
      <c r="T170" s="12">
        <f t="shared" si="49"/>
        <v>4</v>
      </c>
      <c r="U170" s="12">
        <f t="shared" ca="1" si="50"/>
        <v>28</v>
      </c>
      <c r="V170" s="12">
        <f t="shared" si="51"/>
        <v>6</v>
      </c>
      <c r="W170" s="12">
        <f t="shared" si="52"/>
        <v>2</v>
      </c>
      <c r="X170" s="12">
        <f t="shared" si="53"/>
        <v>3</v>
      </c>
    </row>
    <row r="171" spans="2:24" ht="23.1" customHeight="1" outlineLevel="1" x14ac:dyDescent="0.4">
      <c r="B171" s="41">
        <v>16</v>
      </c>
      <c r="C171" s="11" t="str">
        <f t="shared" ca="1" si="40"/>
        <v>36</v>
      </c>
      <c r="D171" s="11" t="str">
        <f t="shared" ca="1" si="41"/>
        <v>ウイングス B</v>
      </c>
      <c r="E171" s="65"/>
      <c r="F171" s="11" t="str">
        <f t="shared" si="43"/>
        <v/>
      </c>
      <c r="G171" s="65"/>
      <c r="H171" s="11" t="str">
        <f t="shared" ca="1" si="42"/>
        <v>大森キッカーズSC</v>
      </c>
      <c r="I171" s="11"/>
      <c r="J171" s="11" t="str">
        <f t="shared" ca="1" si="44"/>
        <v>予定</v>
      </c>
      <c r="M171" s="42">
        <v>16</v>
      </c>
      <c r="N171" s="12">
        <f t="shared" ca="1" si="45"/>
        <v>13</v>
      </c>
      <c r="O171" s="13" t="str">
        <f t="shared" ca="1" si="46"/>
        <v>仲六キッズ</v>
      </c>
      <c r="P171" s="13" t="str">
        <f t="shared" ca="1" si="47"/>
        <v/>
      </c>
      <c r="Q171" s="56">
        <v>2</v>
      </c>
      <c r="R171" s="56">
        <v>9</v>
      </c>
      <c r="S171" s="12" t="str">
        <f t="shared" si="48"/>
        <v>29</v>
      </c>
      <c r="T171" s="12">
        <f t="shared" si="49"/>
        <v>4</v>
      </c>
      <c r="U171" s="12">
        <f t="shared" ca="1" si="50"/>
        <v>28</v>
      </c>
      <c r="V171" s="12">
        <f t="shared" si="51"/>
        <v>6</v>
      </c>
      <c r="W171" s="12">
        <f t="shared" si="52"/>
        <v>2</v>
      </c>
      <c r="X171" s="12">
        <f t="shared" si="53"/>
        <v>3</v>
      </c>
    </row>
    <row r="172" spans="2:24" ht="23.1" customHeight="1" outlineLevel="1" x14ac:dyDescent="0.4">
      <c r="B172" s="41">
        <v>17</v>
      </c>
      <c r="C172" s="11" t="str">
        <f t="shared" ca="1" si="40"/>
        <v>37</v>
      </c>
      <c r="D172" s="11" t="str">
        <f t="shared" ca="1" si="41"/>
        <v>ウイングス B</v>
      </c>
      <c r="E172" s="65"/>
      <c r="F172" s="11" t="str">
        <f t="shared" si="43"/>
        <v/>
      </c>
      <c r="G172" s="65"/>
      <c r="H172" s="11" t="str">
        <f t="shared" ca="1" si="42"/>
        <v>東一FC C</v>
      </c>
      <c r="I172" s="11"/>
      <c r="J172" s="11" t="str">
        <f t="shared" ca="1" si="44"/>
        <v>予定</v>
      </c>
      <c r="M172" s="42">
        <v>17</v>
      </c>
      <c r="N172" s="12">
        <f t="shared" ca="1" si="45"/>
        <v>13</v>
      </c>
      <c r="O172" s="13" t="str">
        <f t="shared" ca="1" si="46"/>
        <v>仲六キッズ</v>
      </c>
      <c r="P172" s="13" t="str">
        <f t="shared" ca="1" si="47"/>
        <v/>
      </c>
      <c r="Q172" s="56">
        <v>2</v>
      </c>
      <c r="R172" s="56">
        <v>10</v>
      </c>
      <c r="S172" s="12" t="str">
        <f t="shared" si="48"/>
        <v>210</v>
      </c>
      <c r="T172" s="12">
        <f t="shared" si="49"/>
        <v>4</v>
      </c>
      <c r="U172" s="12">
        <f t="shared" ca="1" si="50"/>
        <v>28</v>
      </c>
      <c r="V172" s="12">
        <f t="shared" si="51"/>
        <v>6</v>
      </c>
      <c r="W172" s="12">
        <f t="shared" si="52"/>
        <v>2</v>
      </c>
      <c r="X172" s="12">
        <f t="shared" si="53"/>
        <v>3</v>
      </c>
    </row>
    <row r="173" spans="2:24" ht="23.1" customHeight="1" outlineLevel="1" x14ac:dyDescent="0.4">
      <c r="B173" s="41">
        <v>18</v>
      </c>
      <c r="C173" s="11" t="str">
        <f t="shared" ca="1" si="40"/>
        <v>38</v>
      </c>
      <c r="D173" s="11" t="str">
        <f t="shared" ca="1" si="41"/>
        <v>ウイングス B</v>
      </c>
      <c r="E173" s="65"/>
      <c r="F173" s="11" t="str">
        <f t="shared" si="43"/>
        <v/>
      </c>
      <c r="G173" s="65"/>
      <c r="H173" s="11" t="str">
        <f t="shared" ca="1" si="42"/>
        <v>田園調布FC</v>
      </c>
      <c r="I173" s="11"/>
      <c r="J173" s="11" t="str">
        <f t="shared" ca="1" si="44"/>
        <v>予定</v>
      </c>
      <c r="M173" s="42">
        <v>18</v>
      </c>
      <c r="N173" s="12">
        <f t="shared" ca="1" si="45"/>
        <v>14</v>
      </c>
      <c r="O173" s="13" t="str">
        <f t="shared" ca="1" si="46"/>
        <v>ウイングス B</v>
      </c>
      <c r="P173" s="13" t="str">
        <f t="shared" ca="1" si="47"/>
        <v>山王キッカーズ</v>
      </c>
      <c r="Q173" s="56">
        <v>3</v>
      </c>
      <c r="R173" s="56">
        <v>4</v>
      </c>
      <c r="S173" s="12" t="str">
        <f t="shared" si="48"/>
        <v>34</v>
      </c>
      <c r="T173" s="12">
        <f t="shared" si="49"/>
        <v>4</v>
      </c>
      <c r="U173" s="12">
        <f t="shared" ca="1" si="50"/>
        <v>28</v>
      </c>
      <c r="V173" s="12">
        <f t="shared" si="51"/>
        <v>6</v>
      </c>
      <c r="W173" s="12">
        <f t="shared" si="52"/>
        <v>2</v>
      </c>
      <c r="X173" s="12">
        <f t="shared" si="53"/>
        <v>3</v>
      </c>
    </row>
    <row r="174" spans="2:24" ht="23.1" customHeight="1" outlineLevel="1" x14ac:dyDescent="0.4">
      <c r="B174" s="41">
        <v>19</v>
      </c>
      <c r="C174" s="11" t="str">
        <f t="shared" ca="1" si="40"/>
        <v>45</v>
      </c>
      <c r="D174" s="11" t="str">
        <f t="shared" ca="1" si="41"/>
        <v>山王キッカーズ</v>
      </c>
      <c r="E174" s="65"/>
      <c r="F174" s="11" t="str">
        <f t="shared" si="43"/>
        <v/>
      </c>
      <c r="G174" s="65"/>
      <c r="H174" s="11" t="str">
        <f t="shared" ca="1" si="42"/>
        <v>久が原SC</v>
      </c>
      <c r="I174" s="11"/>
      <c r="J174" s="11" t="str">
        <f t="shared" ca="1" si="44"/>
        <v>予定</v>
      </c>
      <c r="M174" s="42">
        <v>19</v>
      </c>
      <c r="N174" s="12">
        <f t="shared" ca="1" si="45"/>
        <v>15</v>
      </c>
      <c r="O174" s="13" t="str">
        <f t="shared" ca="1" si="46"/>
        <v>ウイングス B</v>
      </c>
      <c r="P174" s="13" t="str">
        <f t="shared" ca="1" si="47"/>
        <v>久が原SC</v>
      </c>
      <c r="Q174" s="56">
        <v>3</v>
      </c>
      <c r="R174" s="56">
        <v>5</v>
      </c>
      <c r="S174" s="12" t="str">
        <f t="shared" si="48"/>
        <v>35</v>
      </c>
      <c r="T174" s="12">
        <f t="shared" si="49"/>
        <v>4</v>
      </c>
      <c r="U174" s="12">
        <f t="shared" ca="1" si="50"/>
        <v>28</v>
      </c>
      <c r="V174" s="12">
        <f t="shared" si="51"/>
        <v>6</v>
      </c>
      <c r="W174" s="12">
        <f t="shared" si="52"/>
        <v>2</v>
      </c>
      <c r="X174" s="12">
        <f t="shared" si="53"/>
        <v>3</v>
      </c>
    </row>
    <row r="175" spans="2:24" ht="23.1" customHeight="1" outlineLevel="1" x14ac:dyDescent="0.4">
      <c r="B175" s="41">
        <v>20</v>
      </c>
      <c r="C175" s="11" t="str">
        <f t="shared" ca="1" si="40"/>
        <v>46</v>
      </c>
      <c r="D175" s="11" t="str">
        <f t="shared" ca="1" si="41"/>
        <v>山王キッカーズ</v>
      </c>
      <c r="E175" s="65"/>
      <c r="F175" s="11" t="str">
        <f t="shared" si="43"/>
        <v/>
      </c>
      <c r="G175" s="65"/>
      <c r="H175" s="11" t="str">
        <f t="shared" ca="1" si="42"/>
        <v>大森キッカーズSC</v>
      </c>
      <c r="I175" s="11"/>
      <c r="J175" s="11" t="str">
        <f t="shared" ca="1" si="44"/>
        <v>予定</v>
      </c>
      <c r="M175" s="42">
        <v>20</v>
      </c>
      <c r="N175" s="12">
        <f t="shared" ca="1" si="45"/>
        <v>16</v>
      </c>
      <c r="O175" s="13" t="str">
        <f t="shared" ca="1" si="46"/>
        <v>ウイングス B</v>
      </c>
      <c r="P175" s="13" t="str">
        <f t="shared" ca="1" si="47"/>
        <v>大森キッカーズSC</v>
      </c>
      <c r="Q175" s="56">
        <v>3</v>
      </c>
      <c r="R175" s="56">
        <v>6</v>
      </c>
      <c r="S175" s="12" t="str">
        <f t="shared" si="48"/>
        <v>36</v>
      </c>
      <c r="T175" s="12">
        <f t="shared" si="49"/>
        <v>4</v>
      </c>
      <c r="U175" s="12">
        <f t="shared" ca="1" si="50"/>
        <v>28</v>
      </c>
      <c r="V175" s="12">
        <f t="shared" si="51"/>
        <v>6</v>
      </c>
      <c r="W175" s="12">
        <f t="shared" si="52"/>
        <v>2</v>
      </c>
      <c r="X175" s="12">
        <f t="shared" si="53"/>
        <v>3</v>
      </c>
    </row>
    <row r="176" spans="2:24" ht="23.1" customHeight="1" outlineLevel="1" x14ac:dyDescent="0.4">
      <c r="B176" s="41">
        <v>21</v>
      </c>
      <c r="C176" s="11" t="str">
        <f t="shared" ca="1" si="40"/>
        <v>47</v>
      </c>
      <c r="D176" s="11" t="str">
        <f t="shared" ca="1" si="41"/>
        <v>山王キッカーズ</v>
      </c>
      <c r="E176" s="65"/>
      <c r="F176" s="11"/>
      <c r="G176" s="65"/>
      <c r="H176" s="11" t="str">
        <f t="shared" ca="1" si="42"/>
        <v>東一FC C</v>
      </c>
      <c r="I176" s="11"/>
      <c r="J176" s="11" t="str">
        <f t="shared" ca="1" si="44"/>
        <v>予定</v>
      </c>
      <c r="M176" s="42">
        <v>21</v>
      </c>
      <c r="N176" s="12">
        <f t="shared" ca="1" si="45"/>
        <v>17</v>
      </c>
      <c r="O176" s="13" t="str">
        <f t="shared" ca="1" si="46"/>
        <v>ウイングス B</v>
      </c>
      <c r="P176" s="13" t="str">
        <f t="shared" ca="1" si="47"/>
        <v>東一FC C</v>
      </c>
      <c r="Q176" s="56">
        <v>3</v>
      </c>
      <c r="R176" s="56">
        <v>7</v>
      </c>
      <c r="S176" s="12" t="str">
        <f t="shared" si="48"/>
        <v>37</v>
      </c>
      <c r="T176" s="12">
        <f t="shared" si="49"/>
        <v>4</v>
      </c>
      <c r="U176" s="12">
        <f t="shared" ca="1" si="50"/>
        <v>28</v>
      </c>
      <c r="V176" s="12">
        <f t="shared" si="51"/>
        <v>6</v>
      </c>
      <c r="W176" s="12">
        <f t="shared" si="52"/>
        <v>2</v>
      </c>
      <c r="X176" s="12">
        <f t="shared" si="53"/>
        <v>3</v>
      </c>
    </row>
    <row r="177" spans="2:24" ht="23.1" customHeight="1" outlineLevel="1" x14ac:dyDescent="0.4">
      <c r="B177" s="41">
        <v>22</v>
      </c>
      <c r="C177" s="11" t="str">
        <f t="shared" ca="1" si="40"/>
        <v>48</v>
      </c>
      <c r="D177" s="11" t="str">
        <f t="shared" ca="1" si="41"/>
        <v>山王キッカーズ</v>
      </c>
      <c r="E177" s="65"/>
      <c r="F177" s="11" t="str">
        <f t="shared" ref="F177:F200" si="54">IF(AND(E177&lt;&gt;"",G177&lt;&gt;""),"-","")</f>
        <v/>
      </c>
      <c r="G177" s="65"/>
      <c r="H177" s="11" t="str">
        <f t="shared" ca="1" si="42"/>
        <v>田園調布FC</v>
      </c>
      <c r="I177" s="11"/>
      <c r="J177" s="11" t="str">
        <f t="shared" ca="1" si="44"/>
        <v>予定</v>
      </c>
      <c r="M177" s="42">
        <v>22</v>
      </c>
      <c r="N177" s="12">
        <f t="shared" ca="1" si="45"/>
        <v>18</v>
      </c>
      <c r="O177" s="13" t="str">
        <f t="shared" ca="1" si="46"/>
        <v>ウイングス B</v>
      </c>
      <c r="P177" s="13" t="str">
        <f t="shared" ca="1" si="47"/>
        <v>田園調布FC</v>
      </c>
      <c r="Q177" s="56">
        <v>3</v>
      </c>
      <c r="R177" s="56">
        <v>8</v>
      </c>
      <c r="S177" s="12" t="str">
        <f t="shared" si="48"/>
        <v>38</v>
      </c>
      <c r="T177" s="12">
        <f t="shared" si="49"/>
        <v>4</v>
      </c>
      <c r="U177" s="12">
        <f t="shared" ca="1" si="50"/>
        <v>28</v>
      </c>
      <c r="V177" s="12">
        <f t="shared" si="51"/>
        <v>6</v>
      </c>
      <c r="W177" s="12">
        <f t="shared" si="52"/>
        <v>2</v>
      </c>
      <c r="X177" s="12">
        <f t="shared" si="53"/>
        <v>3</v>
      </c>
    </row>
    <row r="178" spans="2:24" ht="23.1" customHeight="1" outlineLevel="1" x14ac:dyDescent="0.4">
      <c r="B178" s="41">
        <v>23</v>
      </c>
      <c r="C178" s="11" t="str">
        <f t="shared" ca="1" si="40"/>
        <v>56</v>
      </c>
      <c r="D178" s="11" t="str">
        <f t="shared" ca="1" si="41"/>
        <v>久が原SC</v>
      </c>
      <c r="E178" s="65"/>
      <c r="F178" s="11" t="str">
        <f t="shared" si="54"/>
        <v/>
      </c>
      <c r="G178" s="65"/>
      <c r="H178" s="11" t="str">
        <f t="shared" ca="1" si="42"/>
        <v>大森キッカーズSC</v>
      </c>
      <c r="I178" s="11"/>
      <c r="J178" s="11" t="str">
        <f t="shared" ca="1" si="44"/>
        <v>予定</v>
      </c>
      <c r="M178" s="42">
        <v>23</v>
      </c>
      <c r="N178" s="12">
        <f t="shared" ca="1" si="45"/>
        <v>18</v>
      </c>
      <c r="O178" s="13" t="str">
        <f t="shared" ca="1" si="46"/>
        <v>ウイングス B</v>
      </c>
      <c r="P178" s="13" t="str">
        <f t="shared" ca="1" si="47"/>
        <v/>
      </c>
      <c r="Q178" s="56">
        <v>3</v>
      </c>
      <c r="R178" s="56">
        <v>9</v>
      </c>
      <c r="S178" s="12" t="str">
        <f t="shared" si="48"/>
        <v>39</v>
      </c>
      <c r="T178" s="12">
        <f t="shared" si="49"/>
        <v>4</v>
      </c>
      <c r="U178" s="12">
        <f t="shared" ca="1" si="50"/>
        <v>28</v>
      </c>
      <c r="V178" s="12">
        <f t="shared" si="51"/>
        <v>6</v>
      </c>
      <c r="W178" s="12">
        <f t="shared" si="52"/>
        <v>2</v>
      </c>
      <c r="X178" s="12">
        <f t="shared" si="53"/>
        <v>3</v>
      </c>
    </row>
    <row r="179" spans="2:24" ht="23.1" customHeight="1" outlineLevel="1" x14ac:dyDescent="0.4">
      <c r="B179" s="41">
        <v>24</v>
      </c>
      <c r="C179" s="11" t="str">
        <f t="shared" ca="1" si="40"/>
        <v>57</v>
      </c>
      <c r="D179" s="11" t="str">
        <f t="shared" ca="1" si="41"/>
        <v>久が原SC</v>
      </c>
      <c r="E179" s="65"/>
      <c r="F179" s="11" t="str">
        <f t="shared" si="54"/>
        <v/>
      </c>
      <c r="G179" s="65"/>
      <c r="H179" s="11" t="str">
        <f t="shared" ca="1" si="42"/>
        <v>東一FC C</v>
      </c>
      <c r="I179" s="11"/>
      <c r="J179" s="11" t="str">
        <f t="shared" ca="1" si="44"/>
        <v>予定</v>
      </c>
      <c r="M179" s="42">
        <v>24</v>
      </c>
      <c r="N179" s="12">
        <f t="shared" ca="1" si="45"/>
        <v>18</v>
      </c>
      <c r="O179" s="13" t="str">
        <f t="shared" ca="1" si="46"/>
        <v>ウイングス B</v>
      </c>
      <c r="P179" s="13" t="str">
        <f t="shared" ca="1" si="47"/>
        <v/>
      </c>
      <c r="Q179" s="56">
        <v>3</v>
      </c>
      <c r="R179" s="56">
        <v>10</v>
      </c>
      <c r="S179" s="12" t="str">
        <f t="shared" si="48"/>
        <v>310</v>
      </c>
      <c r="T179" s="12">
        <f t="shared" si="49"/>
        <v>4</v>
      </c>
      <c r="U179" s="12">
        <f t="shared" ca="1" si="50"/>
        <v>28</v>
      </c>
      <c r="V179" s="12">
        <f t="shared" si="51"/>
        <v>6</v>
      </c>
      <c r="W179" s="12">
        <f t="shared" si="52"/>
        <v>2</v>
      </c>
      <c r="X179" s="12">
        <f t="shared" si="53"/>
        <v>3</v>
      </c>
    </row>
    <row r="180" spans="2:24" ht="23.1" customHeight="1" outlineLevel="1" x14ac:dyDescent="0.4">
      <c r="B180" s="41">
        <v>25</v>
      </c>
      <c r="C180" s="11" t="str">
        <f t="shared" ca="1" si="40"/>
        <v>58</v>
      </c>
      <c r="D180" s="11" t="str">
        <f t="shared" ca="1" si="41"/>
        <v>久が原SC</v>
      </c>
      <c r="E180" s="65"/>
      <c r="F180" s="11" t="str">
        <f t="shared" si="54"/>
        <v/>
      </c>
      <c r="G180" s="65"/>
      <c r="H180" s="11" t="str">
        <f t="shared" ca="1" si="42"/>
        <v>田園調布FC</v>
      </c>
      <c r="I180" s="11"/>
      <c r="J180" s="11" t="str">
        <f t="shared" ca="1" si="44"/>
        <v>予定</v>
      </c>
      <c r="M180" s="42">
        <v>25</v>
      </c>
      <c r="N180" s="12">
        <f t="shared" ca="1" si="45"/>
        <v>19</v>
      </c>
      <c r="O180" s="13" t="str">
        <f t="shared" ca="1" si="46"/>
        <v>山王キッカーズ</v>
      </c>
      <c r="P180" s="13" t="str">
        <f t="shared" ca="1" si="47"/>
        <v>久が原SC</v>
      </c>
      <c r="Q180" s="56">
        <v>4</v>
      </c>
      <c r="R180" s="56">
        <v>5</v>
      </c>
      <c r="S180" s="12" t="str">
        <f t="shared" si="48"/>
        <v>45</v>
      </c>
      <c r="T180" s="12">
        <f t="shared" si="49"/>
        <v>4</v>
      </c>
      <c r="U180" s="12">
        <f t="shared" ca="1" si="50"/>
        <v>28</v>
      </c>
      <c r="V180" s="12">
        <f t="shared" si="51"/>
        <v>6</v>
      </c>
      <c r="W180" s="12">
        <f t="shared" si="52"/>
        <v>2</v>
      </c>
      <c r="X180" s="12">
        <f t="shared" si="53"/>
        <v>3</v>
      </c>
    </row>
    <row r="181" spans="2:24" ht="23.1" customHeight="1" outlineLevel="1" x14ac:dyDescent="0.4">
      <c r="B181" s="41">
        <v>26</v>
      </c>
      <c r="C181" s="11" t="str">
        <f t="shared" ca="1" si="40"/>
        <v>67</v>
      </c>
      <c r="D181" s="11" t="str">
        <f t="shared" ca="1" si="41"/>
        <v>大森キッカーズSC</v>
      </c>
      <c r="E181" s="65"/>
      <c r="F181" s="11" t="str">
        <f t="shared" si="54"/>
        <v/>
      </c>
      <c r="G181" s="65"/>
      <c r="H181" s="11" t="str">
        <f t="shared" ca="1" si="42"/>
        <v>東一FC C</v>
      </c>
      <c r="I181" s="11"/>
      <c r="J181" s="11" t="str">
        <f t="shared" ca="1" si="44"/>
        <v>予定</v>
      </c>
      <c r="M181" s="42">
        <v>26</v>
      </c>
      <c r="N181" s="12">
        <f t="shared" ca="1" si="45"/>
        <v>20</v>
      </c>
      <c r="O181" s="13" t="str">
        <f t="shared" ca="1" si="46"/>
        <v>山王キッカーズ</v>
      </c>
      <c r="P181" s="13" t="str">
        <f t="shared" ca="1" si="47"/>
        <v>大森キッカーズSC</v>
      </c>
      <c r="Q181" s="56">
        <v>4</v>
      </c>
      <c r="R181" s="56">
        <v>6</v>
      </c>
      <c r="S181" s="12" t="str">
        <f t="shared" si="48"/>
        <v>46</v>
      </c>
      <c r="T181" s="12">
        <f t="shared" si="49"/>
        <v>4</v>
      </c>
      <c r="U181" s="12">
        <f t="shared" ca="1" si="50"/>
        <v>28</v>
      </c>
      <c r="V181" s="12">
        <f t="shared" si="51"/>
        <v>6</v>
      </c>
      <c r="W181" s="12">
        <f t="shared" si="52"/>
        <v>2</v>
      </c>
      <c r="X181" s="12">
        <f t="shared" si="53"/>
        <v>3</v>
      </c>
    </row>
    <row r="182" spans="2:24" ht="23.1" customHeight="1" outlineLevel="1" x14ac:dyDescent="0.4">
      <c r="B182" s="41">
        <v>27</v>
      </c>
      <c r="C182" s="11" t="str">
        <f t="shared" ca="1" si="40"/>
        <v>68</v>
      </c>
      <c r="D182" s="11" t="str">
        <f t="shared" ca="1" si="41"/>
        <v>大森キッカーズSC</v>
      </c>
      <c r="E182" s="65"/>
      <c r="F182" s="11" t="str">
        <f t="shared" si="54"/>
        <v/>
      </c>
      <c r="G182" s="65"/>
      <c r="H182" s="11" t="str">
        <f t="shared" ca="1" si="42"/>
        <v>田園調布FC</v>
      </c>
      <c r="I182" s="11"/>
      <c r="J182" s="11" t="str">
        <f t="shared" ca="1" si="44"/>
        <v>予定</v>
      </c>
      <c r="M182" s="42">
        <v>27</v>
      </c>
      <c r="N182" s="12">
        <f t="shared" ca="1" si="45"/>
        <v>21</v>
      </c>
      <c r="O182" s="13" t="str">
        <f t="shared" ca="1" si="46"/>
        <v>山王キッカーズ</v>
      </c>
      <c r="P182" s="13" t="str">
        <f t="shared" ca="1" si="47"/>
        <v>東一FC C</v>
      </c>
      <c r="Q182" s="56">
        <v>4</v>
      </c>
      <c r="R182" s="56">
        <v>7</v>
      </c>
      <c r="S182" s="12" t="str">
        <f t="shared" si="48"/>
        <v>47</v>
      </c>
      <c r="T182" s="12">
        <f t="shared" si="49"/>
        <v>4</v>
      </c>
      <c r="U182" s="12">
        <f t="shared" ca="1" si="50"/>
        <v>28</v>
      </c>
      <c r="V182" s="12">
        <f t="shared" si="51"/>
        <v>6</v>
      </c>
      <c r="W182" s="12">
        <f t="shared" si="52"/>
        <v>2</v>
      </c>
      <c r="X182" s="12">
        <f t="shared" si="53"/>
        <v>3</v>
      </c>
    </row>
    <row r="183" spans="2:24" ht="23.1" customHeight="1" outlineLevel="1" x14ac:dyDescent="0.4">
      <c r="B183" s="41">
        <v>28</v>
      </c>
      <c r="C183" s="11" t="str">
        <f t="shared" ca="1" si="40"/>
        <v>78</v>
      </c>
      <c r="D183" s="11" t="str">
        <f t="shared" ca="1" si="41"/>
        <v>東一FC C</v>
      </c>
      <c r="E183" s="65"/>
      <c r="F183" s="11" t="str">
        <f t="shared" si="54"/>
        <v/>
      </c>
      <c r="G183" s="65"/>
      <c r="H183" s="11" t="str">
        <f t="shared" ca="1" si="42"/>
        <v>田園調布FC</v>
      </c>
      <c r="I183" s="11"/>
      <c r="J183" s="11" t="str">
        <f t="shared" ca="1" si="44"/>
        <v>予定</v>
      </c>
      <c r="M183" s="42">
        <v>28</v>
      </c>
      <c r="N183" s="12">
        <f t="shared" ca="1" si="45"/>
        <v>22</v>
      </c>
      <c r="O183" s="13" t="str">
        <f t="shared" ca="1" si="46"/>
        <v>山王キッカーズ</v>
      </c>
      <c r="P183" s="13" t="str">
        <f t="shared" ca="1" si="47"/>
        <v>田園調布FC</v>
      </c>
      <c r="Q183" s="56">
        <v>4</v>
      </c>
      <c r="R183" s="56">
        <v>8</v>
      </c>
      <c r="S183" s="12" t="str">
        <f t="shared" si="48"/>
        <v>48</v>
      </c>
      <c r="T183" s="12">
        <f t="shared" si="49"/>
        <v>4</v>
      </c>
      <c r="U183" s="12">
        <f t="shared" ca="1" si="50"/>
        <v>28</v>
      </c>
      <c r="V183" s="12">
        <f t="shared" si="51"/>
        <v>6</v>
      </c>
      <c r="W183" s="12">
        <f t="shared" si="52"/>
        <v>2</v>
      </c>
      <c r="X183" s="12">
        <f t="shared" si="53"/>
        <v>3</v>
      </c>
    </row>
    <row r="184" spans="2:24" ht="23.1" customHeight="1" outlineLevel="1" x14ac:dyDescent="0.4">
      <c r="B184" s="41">
        <v>29</v>
      </c>
      <c r="C184" s="11" t="str">
        <f t="shared" ca="1" si="40"/>
        <v/>
      </c>
      <c r="D184" s="11" t="str">
        <f t="shared" ca="1" si="41"/>
        <v/>
      </c>
      <c r="E184" s="65"/>
      <c r="F184" s="11" t="str">
        <f t="shared" si="54"/>
        <v/>
      </c>
      <c r="G184" s="65"/>
      <c r="H184" s="11" t="str">
        <f t="shared" ca="1" si="42"/>
        <v/>
      </c>
      <c r="I184" s="11"/>
      <c r="J184" s="11" t="str">
        <f t="shared" ca="1" si="44"/>
        <v/>
      </c>
      <c r="M184" s="42">
        <v>29</v>
      </c>
      <c r="N184" s="12">
        <f t="shared" ca="1" si="45"/>
        <v>22</v>
      </c>
      <c r="O184" s="13" t="str">
        <f t="shared" ca="1" si="46"/>
        <v>山王キッカーズ</v>
      </c>
      <c r="P184" s="13" t="str">
        <f t="shared" ca="1" si="47"/>
        <v/>
      </c>
      <c r="Q184" s="56">
        <v>4</v>
      </c>
      <c r="R184" s="56">
        <v>9</v>
      </c>
      <c r="S184" s="12" t="str">
        <f t="shared" si="48"/>
        <v>49</v>
      </c>
      <c r="T184" s="12">
        <f t="shared" si="49"/>
        <v>4</v>
      </c>
      <c r="U184" s="12">
        <f t="shared" ca="1" si="50"/>
        <v>28</v>
      </c>
      <c r="V184" s="12">
        <f t="shared" si="51"/>
        <v>6</v>
      </c>
      <c r="W184" s="12">
        <f t="shared" si="52"/>
        <v>2</v>
      </c>
      <c r="X184" s="12">
        <f t="shared" si="53"/>
        <v>3</v>
      </c>
    </row>
    <row r="185" spans="2:24" ht="23.1" customHeight="1" outlineLevel="1" x14ac:dyDescent="0.4">
      <c r="B185" s="41">
        <v>30</v>
      </c>
      <c r="C185" s="11" t="str">
        <f t="shared" ca="1" si="40"/>
        <v/>
      </c>
      <c r="D185" s="11" t="str">
        <f t="shared" ca="1" si="41"/>
        <v/>
      </c>
      <c r="E185" s="65"/>
      <c r="F185" s="11" t="str">
        <f t="shared" si="54"/>
        <v/>
      </c>
      <c r="G185" s="65"/>
      <c r="H185" s="11" t="str">
        <f t="shared" ca="1" si="42"/>
        <v/>
      </c>
      <c r="I185" s="11"/>
      <c r="J185" s="11" t="str">
        <f t="shared" ca="1" si="44"/>
        <v/>
      </c>
      <c r="M185" s="42">
        <v>30</v>
      </c>
      <c r="N185" s="12">
        <f t="shared" ca="1" si="45"/>
        <v>22</v>
      </c>
      <c r="O185" s="13" t="str">
        <f t="shared" ca="1" si="46"/>
        <v>山王キッカーズ</v>
      </c>
      <c r="P185" s="13" t="str">
        <f t="shared" ca="1" si="47"/>
        <v/>
      </c>
      <c r="Q185" s="56">
        <v>4</v>
      </c>
      <c r="R185" s="56">
        <v>10</v>
      </c>
      <c r="S185" s="12" t="str">
        <f t="shared" si="48"/>
        <v>410</v>
      </c>
      <c r="T185" s="12">
        <f t="shared" si="49"/>
        <v>4</v>
      </c>
      <c r="U185" s="12">
        <f t="shared" ca="1" si="50"/>
        <v>28</v>
      </c>
      <c r="V185" s="12">
        <f t="shared" si="51"/>
        <v>6</v>
      </c>
      <c r="W185" s="12">
        <f t="shared" si="52"/>
        <v>2</v>
      </c>
      <c r="X185" s="12">
        <f t="shared" si="53"/>
        <v>3</v>
      </c>
    </row>
    <row r="186" spans="2:24" ht="23.1" customHeight="1" outlineLevel="1" x14ac:dyDescent="0.4">
      <c r="B186" s="41">
        <v>31</v>
      </c>
      <c r="C186" s="11" t="str">
        <f t="shared" ca="1" si="40"/>
        <v/>
      </c>
      <c r="D186" s="11" t="str">
        <f t="shared" ca="1" si="41"/>
        <v/>
      </c>
      <c r="E186" s="65"/>
      <c r="F186" s="11" t="str">
        <f t="shared" si="54"/>
        <v/>
      </c>
      <c r="G186" s="65"/>
      <c r="H186" s="11" t="str">
        <f t="shared" ca="1" si="42"/>
        <v/>
      </c>
      <c r="I186" s="11"/>
      <c r="J186" s="11" t="str">
        <f t="shared" ca="1" si="44"/>
        <v/>
      </c>
      <c r="M186" s="42">
        <v>31</v>
      </c>
      <c r="N186" s="12">
        <f t="shared" ca="1" si="45"/>
        <v>23</v>
      </c>
      <c r="O186" s="13" t="str">
        <f t="shared" ca="1" si="46"/>
        <v>久が原SC</v>
      </c>
      <c r="P186" s="13" t="str">
        <f t="shared" ca="1" si="47"/>
        <v>大森キッカーズSC</v>
      </c>
      <c r="Q186" s="56">
        <v>5</v>
      </c>
      <c r="R186" s="56">
        <v>6</v>
      </c>
      <c r="S186" s="12" t="str">
        <f t="shared" si="48"/>
        <v>56</v>
      </c>
      <c r="T186" s="12">
        <f t="shared" si="49"/>
        <v>4</v>
      </c>
      <c r="U186" s="12">
        <f t="shared" ca="1" si="50"/>
        <v>28</v>
      </c>
      <c r="V186" s="12">
        <f t="shared" si="51"/>
        <v>6</v>
      </c>
      <c r="W186" s="12">
        <f t="shared" si="52"/>
        <v>2</v>
      </c>
      <c r="X186" s="12">
        <f t="shared" si="53"/>
        <v>3</v>
      </c>
    </row>
    <row r="187" spans="2:24" ht="23.1" customHeight="1" outlineLevel="1" x14ac:dyDescent="0.4">
      <c r="B187" s="41">
        <v>32</v>
      </c>
      <c r="C187" s="11" t="str">
        <f t="shared" ca="1" si="40"/>
        <v/>
      </c>
      <c r="D187" s="11" t="str">
        <f t="shared" ca="1" si="41"/>
        <v/>
      </c>
      <c r="E187" s="65"/>
      <c r="F187" s="11" t="str">
        <f t="shared" si="54"/>
        <v/>
      </c>
      <c r="G187" s="65"/>
      <c r="H187" s="11" t="str">
        <f t="shared" ca="1" si="42"/>
        <v/>
      </c>
      <c r="I187" s="11"/>
      <c r="J187" s="11" t="str">
        <f t="shared" ca="1" si="44"/>
        <v/>
      </c>
      <c r="M187" s="42">
        <v>32</v>
      </c>
      <c r="N187" s="12">
        <f t="shared" ca="1" si="45"/>
        <v>24</v>
      </c>
      <c r="O187" s="13" t="str">
        <f t="shared" ca="1" si="46"/>
        <v>久が原SC</v>
      </c>
      <c r="P187" s="13" t="str">
        <f t="shared" ca="1" si="47"/>
        <v>東一FC C</v>
      </c>
      <c r="Q187" s="56">
        <v>5</v>
      </c>
      <c r="R187" s="56">
        <v>7</v>
      </c>
      <c r="S187" s="12" t="str">
        <f t="shared" si="48"/>
        <v>57</v>
      </c>
      <c r="T187" s="12">
        <f t="shared" si="49"/>
        <v>4</v>
      </c>
      <c r="U187" s="12">
        <f t="shared" ca="1" si="50"/>
        <v>28</v>
      </c>
      <c r="V187" s="12">
        <f t="shared" si="51"/>
        <v>6</v>
      </c>
      <c r="W187" s="12">
        <f t="shared" si="52"/>
        <v>2</v>
      </c>
      <c r="X187" s="12">
        <f t="shared" si="53"/>
        <v>3</v>
      </c>
    </row>
    <row r="188" spans="2:24" ht="23.1" customHeight="1" outlineLevel="1" x14ac:dyDescent="0.4">
      <c r="B188" s="41">
        <v>33</v>
      </c>
      <c r="C188" s="11" t="str">
        <f t="shared" ca="1" si="40"/>
        <v/>
      </c>
      <c r="D188" s="11" t="str">
        <f t="shared" ca="1" si="41"/>
        <v/>
      </c>
      <c r="E188" s="65"/>
      <c r="F188" s="11" t="str">
        <f t="shared" si="54"/>
        <v/>
      </c>
      <c r="G188" s="65"/>
      <c r="H188" s="11" t="str">
        <f t="shared" ca="1" si="42"/>
        <v/>
      </c>
      <c r="I188" s="11"/>
      <c r="J188" s="11" t="str">
        <f t="shared" ca="1" si="44"/>
        <v/>
      </c>
      <c r="M188" s="42">
        <v>33</v>
      </c>
      <c r="N188" s="12">
        <f t="shared" ca="1" si="45"/>
        <v>25</v>
      </c>
      <c r="O188" s="13" t="str">
        <f t="shared" ca="1" si="46"/>
        <v>久が原SC</v>
      </c>
      <c r="P188" s="13" t="str">
        <f t="shared" ca="1" si="47"/>
        <v>田園調布FC</v>
      </c>
      <c r="Q188" s="56">
        <v>5</v>
      </c>
      <c r="R188" s="56">
        <v>8</v>
      </c>
      <c r="S188" s="12" t="str">
        <f t="shared" si="48"/>
        <v>58</v>
      </c>
      <c r="T188" s="12">
        <f t="shared" si="49"/>
        <v>4</v>
      </c>
      <c r="U188" s="12">
        <f t="shared" ca="1" si="50"/>
        <v>28</v>
      </c>
      <c r="V188" s="12">
        <f t="shared" si="51"/>
        <v>6</v>
      </c>
      <c r="W188" s="12">
        <f t="shared" si="52"/>
        <v>2</v>
      </c>
      <c r="X188" s="12">
        <f t="shared" si="53"/>
        <v>3</v>
      </c>
    </row>
    <row r="189" spans="2:24" ht="23.1" customHeight="1" outlineLevel="1" x14ac:dyDescent="0.4">
      <c r="B189" s="41">
        <v>34</v>
      </c>
      <c r="C189" s="11" t="str">
        <f t="shared" ca="1" si="40"/>
        <v/>
      </c>
      <c r="D189" s="11" t="str">
        <f t="shared" ca="1" si="41"/>
        <v/>
      </c>
      <c r="E189" s="65"/>
      <c r="F189" s="11" t="str">
        <f t="shared" si="54"/>
        <v/>
      </c>
      <c r="G189" s="65"/>
      <c r="H189" s="11" t="str">
        <f t="shared" ca="1" si="42"/>
        <v/>
      </c>
      <c r="I189" s="11"/>
      <c r="J189" s="11" t="str">
        <f t="shared" ca="1" si="44"/>
        <v/>
      </c>
      <c r="M189" s="42">
        <v>34</v>
      </c>
      <c r="N189" s="12">
        <f t="shared" ca="1" si="45"/>
        <v>25</v>
      </c>
      <c r="O189" s="13" t="str">
        <f t="shared" ca="1" si="46"/>
        <v>久が原SC</v>
      </c>
      <c r="P189" s="13" t="str">
        <f t="shared" ca="1" si="47"/>
        <v/>
      </c>
      <c r="Q189" s="56">
        <v>5</v>
      </c>
      <c r="R189" s="56">
        <v>9</v>
      </c>
      <c r="S189" s="12" t="str">
        <f t="shared" si="48"/>
        <v>59</v>
      </c>
      <c r="T189" s="12">
        <f t="shared" si="49"/>
        <v>4</v>
      </c>
      <c r="U189" s="12">
        <f t="shared" ca="1" si="50"/>
        <v>28</v>
      </c>
      <c r="V189" s="12">
        <f t="shared" si="51"/>
        <v>6</v>
      </c>
      <c r="W189" s="12">
        <f t="shared" si="52"/>
        <v>2</v>
      </c>
      <c r="X189" s="12">
        <f t="shared" si="53"/>
        <v>3</v>
      </c>
    </row>
    <row r="190" spans="2:24" ht="23.1" customHeight="1" outlineLevel="1" x14ac:dyDescent="0.4">
      <c r="B190" s="41">
        <v>35</v>
      </c>
      <c r="C190" s="11" t="str">
        <f t="shared" ca="1" si="40"/>
        <v/>
      </c>
      <c r="D190" s="11" t="str">
        <f t="shared" ca="1" si="41"/>
        <v/>
      </c>
      <c r="E190" s="65"/>
      <c r="F190" s="11" t="str">
        <f t="shared" si="54"/>
        <v/>
      </c>
      <c r="G190" s="65"/>
      <c r="H190" s="11" t="str">
        <f t="shared" ca="1" si="42"/>
        <v/>
      </c>
      <c r="I190" s="11"/>
      <c r="J190" s="11" t="str">
        <f t="shared" ca="1" si="44"/>
        <v/>
      </c>
      <c r="M190" s="42">
        <v>35</v>
      </c>
      <c r="N190" s="12">
        <f t="shared" ca="1" si="45"/>
        <v>25</v>
      </c>
      <c r="O190" s="13" t="str">
        <f t="shared" ca="1" si="46"/>
        <v>久が原SC</v>
      </c>
      <c r="P190" s="13" t="str">
        <f t="shared" ca="1" si="47"/>
        <v/>
      </c>
      <c r="Q190" s="56">
        <v>5</v>
      </c>
      <c r="R190" s="56">
        <v>10</v>
      </c>
      <c r="S190" s="12" t="str">
        <f t="shared" si="48"/>
        <v>510</v>
      </c>
      <c r="T190" s="12">
        <f t="shared" si="49"/>
        <v>4</v>
      </c>
      <c r="U190" s="12">
        <f t="shared" ca="1" si="50"/>
        <v>28</v>
      </c>
      <c r="V190" s="12">
        <f t="shared" si="51"/>
        <v>6</v>
      </c>
      <c r="W190" s="12">
        <f t="shared" si="52"/>
        <v>2</v>
      </c>
      <c r="X190" s="12">
        <f t="shared" si="53"/>
        <v>3</v>
      </c>
    </row>
    <row r="191" spans="2:24" ht="23.1" customHeight="1" outlineLevel="1" x14ac:dyDescent="0.4">
      <c r="B191" s="41">
        <v>36</v>
      </c>
      <c r="C191" s="11" t="str">
        <f t="shared" ca="1" si="40"/>
        <v/>
      </c>
      <c r="D191" s="11" t="str">
        <f t="shared" ca="1" si="41"/>
        <v/>
      </c>
      <c r="E191" s="65"/>
      <c r="F191" s="11" t="str">
        <f t="shared" si="54"/>
        <v/>
      </c>
      <c r="G191" s="65"/>
      <c r="H191" s="11" t="str">
        <f t="shared" ca="1" si="42"/>
        <v/>
      </c>
      <c r="I191" s="11"/>
      <c r="J191" s="11" t="str">
        <f t="shared" ca="1" si="44"/>
        <v/>
      </c>
      <c r="M191" s="42">
        <v>36</v>
      </c>
      <c r="N191" s="12">
        <f t="shared" ca="1" si="45"/>
        <v>26</v>
      </c>
      <c r="O191" s="13" t="str">
        <f t="shared" ca="1" si="46"/>
        <v>大森キッカーズSC</v>
      </c>
      <c r="P191" s="13" t="str">
        <f t="shared" ca="1" si="47"/>
        <v>東一FC C</v>
      </c>
      <c r="Q191" s="56">
        <v>6</v>
      </c>
      <c r="R191" s="56">
        <v>7</v>
      </c>
      <c r="S191" s="12" t="str">
        <f t="shared" si="48"/>
        <v>67</v>
      </c>
      <c r="T191" s="12">
        <f t="shared" si="49"/>
        <v>4</v>
      </c>
      <c r="U191" s="12">
        <f t="shared" ca="1" si="50"/>
        <v>28</v>
      </c>
      <c r="V191" s="12">
        <f t="shared" si="51"/>
        <v>6</v>
      </c>
      <c r="W191" s="12">
        <f t="shared" si="52"/>
        <v>2</v>
      </c>
      <c r="X191" s="12">
        <f t="shared" si="53"/>
        <v>3</v>
      </c>
    </row>
    <row r="192" spans="2:24" ht="23.1" customHeight="1" outlineLevel="1" x14ac:dyDescent="0.4">
      <c r="B192" s="41">
        <v>37</v>
      </c>
      <c r="C192" s="11" t="str">
        <f t="shared" ca="1" si="40"/>
        <v/>
      </c>
      <c r="D192" s="11" t="str">
        <f t="shared" ca="1" si="41"/>
        <v/>
      </c>
      <c r="E192" s="65"/>
      <c r="F192" s="11" t="str">
        <f t="shared" si="54"/>
        <v/>
      </c>
      <c r="G192" s="65"/>
      <c r="H192" s="11" t="str">
        <f t="shared" ca="1" si="42"/>
        <v/>
      </c>
      <c r="I192" s="11"/>
      <c r="J192" s="11" t="str">
        <f t="shared" ca="1" si="44"/>
        <v/>
      </c>
      <c r="M192" s="42">
        <v>37</v>
      </c>
      <c r="N192" s="12">
        <f t="shared" ca="1" si="45"/>
        <v>27</v>
      </c>
      <c r="O192" s="13" t="str">
        <f t="shared" ca="1" si="46"/>
        <v>大森キッカーズSC</v>
      </c>
      <c r="P192" s="13" t="str">
        <f t="shared" ca="1" si="47"/>
        <v>田園調布FC</v>
      </c>
      <c r="Q192" s="56">
        <v>6</v>
      </c>
      <c r="R192" s="56">
        <v>8</v>
      </c>
      <c r="S192" s="12" t="str">
        <f t="shared" si="48"/>
        <v>68</v>
      </c>
      <c r="T192" s="12">
        <f t="shared" si="49"/>
        <v>4</v>
      </c>
      <c r="U192" s="12">
        <f t="shared" ca="1" si="50"/>
        <v>28</v>
      </c>
      <c r="V192" s="12">
        <f t="shared" si="51"/>
        <v>6</v>
      </c>
      <c r="W192" s="12">
        <f t="shared" si="52"/>
        <v>2</v>
      </c>
      <c r="X192" s="12">
        <f t="shared" si="53"/>
        <v>3</v>
      </c>
    </row>
    <row r="193" spans="2:24" ht="23.1" customHeight="1" outlineLevel="1" x14ac:dyDescent="0.4">
      <c r="B193" s="41">
        <v>38</v>
      </c>
      <c r="C193" s="11" t="str">
        <f t="shared" ca="1" si="40"/>
        <v/>
      </c>
      <c r="D193" s="11" t="str">
        <f t="shared" ca="1" si="41"/>
        <v/>
      </c>
      <c r="E193" s="65"/>
      <c r="F193" s="11" t="str">
        <f t="shared" si="54"/>
        <v/>
      </c>
      <c r="G193" s="65"/>
      <c r="H193" s="11" t="str">
        <f t="shared" ca="1" si="42"/>
        <v/>
      </c>
      <c r="I193" s="11"/>
      <c r="J193" s="11" t="str">
        <f t="shared" ca="1" si="44"/>
        <v/>
      </c>
      <c r="M193" s="42">
        <v>38</v>
      </c>
      <c r="N193" s="12">
        <f t="shared" ca="1" si="45"/>
        <v>27</v>
      </c>
      <c r="O193" s="13" t="str">
        <f t="shared" ca="1" si="46"/>
        <v>大森キッカーズSC</v>
      </c>
      <c r="P193" s="13" t="str">
        <f t="shared" ca="1" si="47"/>
        <v/>
      </c>
      <c r="Q193" s="56">
        <v>6</v>
      </c>
      <c r="R193" s="56">
        <v>9</v>
      </c>
      <c r="S193" s="12" t="str">
        <f t="shared" si="48"/>
        <v>69</v>
      </c>
      <c r="T193" s="12">
        <f t="shared" si="49"/>
        <v>4</v>
      </c>
      <c r="U193" s="12">
        <f t="shared" ca="1" si="50"/>
        <v>28</v>
      </c>
      <c r="V193" s="12">
        <f t="shared" si="51"/>
        <v>6</v>
      </c>
      <c r="W193" s="12">
        <f t="shared" si="52"/>
        <v>2</v>
      </c>
      <c r="X193" s="12">
        <f t="shared" si="53"/>
        <v>3</v>
      </c>
    </row>
    <row r="194" spans="2:24" ht="23.1" customHeight="1" outlineLevel="1" x14ac:dyDescent="0.4">
      <c r="B194" s="41">
        <v>39</v>
      </c>
      <c r="C194" s="11" t="str">
        <f t="shared" ca="1" si="40"/>
        <v/>
      </c>
      <c r="D194" s="11" t="str">
        <f t="shared" ca="1" si="41"/>
        <v/>
      </c>
      <c r="E194" s="65"/>
      <c r="F194" s="11" t="str">
        <f t="shared" si="54"/>
        <v/>
      </c>
      <c r="G194" s="65"/>
      <c r="H194" s="11" t="str">
        <f t="shared" ca="1" si="42"/>
        <v/>
      </c>
      <c r="I194" s="11"/>
      <c r="J194" s="11" t="str">
        <f t="shared" ca="1" si="44"/>
        <v/>
      </c>
      <c r="M194" s="42">
        <v>39</v>
      </c>
      <c r="N194" s="12">
        <f t="shared" ca="1" si="45"/>
        <v>27</v>
      </c>
      <c r="O194" s="13" t="str">
        <f t="shared" ca="1" si="46"/>
        <v>大森キッカーズSC</v>
      </c>
      <c r="P194" s="13" t="str">
        <f t="shared" ca="1" si="47"/>
        <v/>
      </c>
      <c r="Q194" s="56">
        <v>6</v>
      </c>
      <c r="R194" s="56">
        <v>10</v>
      </c>
      <c r="S194" s="12" t="str">
        <f t="shared" si="48"/>
        <v>610</v>
      </c>
      <c r="T194" s="12">
        <f t="shared" si="49"/>
        <v>4</v>
      </c>
      <c r="U194" s="12">
        <f t="shared" ca="1" si="50"/>
        <v>28</v>
      </c>
      <c r="V194" s="12">
        <f t="shared" si="51"/>
        <v>6</v>
      </c>
      <c r="W194" s="12">
        <f t="shared" si="52"/>
        <v>2</v>
      </c>
      <c r="X194" s="12">
        <f t="shared" si="53"/>
        <v>3</v>
      </c>
    </row>
    <row r="195" spans="2:24" ht="23.1" customHeight="1" outlineLevel="1" x14ac:dyDescent="0.4">
      <c r="B195" s="41">
        <v>40</v>
      </c>
      <c r="C195" s="11" t="str">
        <f t="shared" ca="1" si="40"/>
        <v/>
      </c>
      <c r="D195" s="11" t="str">
        <f t="shared" ca="1" si="41"/>
        <v/>
      </c>
      <c r="E195" s="65"/>
      <c r="F195" s="11" t="str">
        <f t="shared" si="54"/>
        <v/>
      </c>
      <c r="G195" s="65"/>
      <c r="H195" s="11" t="str">
        <f t="shared" ca="1" si="42"/>
        <v/>
      </c>
      <c r="I195" s="11"/>
      <c r="J195" s="11" t="str">
        <f t="shared" ca="1" si="44"/>
        <v/>
      </c>
      <c r="M195" s="42">
        <v>40</v>
      </c>
      <c r="N195" s="12">
        <f t="shared" ca="1" si="45"/>
        <v>28</v>
      </c>
      <c r="O195" s="13" t="str">
        <f t="shared" ca="1" si="46"/>
        <v>東一FC C</v>
      </c>
      <c r="P195" s="13" t="str">
        <f t="shared" ca="1" si="47"/>
        <v>田園調布FC</v>
      </c>
      <c r="Q195" s="56">
        <v>7</v>
      </c>
      <c r="R195" s="56">
        <v>8</v>
      </c>
      <c r="S195" s="12" t="str">
        <f t="shared" si="48"/>
        <v>78</v>
      </c>
      <c r="T195" s="12">
        <f t="shared" si="49"/>
        <v>4</v>
      </c>
      <c r="U195" s="12">
        <f t="shared" ca="1" si="50"/>
        <v>28</v>
      </c>
      <c r="V195" s="12">
        <f t="shared" si="51"/>
        <v>6</v>
      </c>
      <c r="W195" s="12">
        <f t="shared" si="52"/>
        <v>2</v>
      </c>
      <c r="X195" s="12">
        <f t="shared" si="53"/>
        <v>3</v>
      </c>
    </row>
    <row r="196" spans="2:24" ht="23.1" customHeight="1" outlineLevel="1" x14ac:dyDescent="0.4">
      <c r="B196" s="41">
        <v>41</v>
      </c>
      <c r="C196" s="11" t="str">
        <f t="shared" ca="1" si="40"/>
        <v/>
      </c>
      <c r="D196" s="11" t="str">
        <f t="shared" ca="1" si="41"/>
        <v/>
      </c>
      <c r="E196" s="65"/>
      <c r="F196" s="11" t="str">
        <f t="shared" si="54"/>
        <v/>
      </c>
      <c r="G196" s="65"/>
      <c r="H196" s="11" t="str">
        <f t="shared" ca="1" si="42"/>
        <v/>
      </c>
      <c r="I196" s="11"/>
      <c r="J196" s="11" t="str">
        <f t="shared" ca="1" si="44"/>
        <v/>
      </c>
      <c r="M196" s="42">
        <v>41</v>
      </c>
      <c r="N196" s="12">
        <f t="shared" ca="1" si="45"/>
        <v>28</v>
      </c>
      <c r="O196" s="13" t="str">
        <f t="shared" ca="1" si="46"/>
        <v>東一FC C</v>
      </c>
      <c r="P196" s="13" t="str">
        <f t="shared" ca="1" si="47"/>
        <v/>
      </c>
      <c r="Q196" s="56">
        <v>7</v>
      </c>
      <c r="R196" s="56">
        <v>9</v>
      </c>
      <c r="S196" s="12" t="str">
        <f t="shared" si="48"/>
        <v>79</v>
      </c>
      <c r="T196" s="12">
        <f t="shared" si="49"/>
        <v>4</v>
      </c>
      <c r="U196" s="12">
        <f t="shared" ca="1" si="50"/>
        <v>28</v>
      </c>
      <c r="V196" s="12">
        <f t="shared" si="51"/>
        <v>6</v>
      </c>
      <c r="W196" s="12">
        <f t="shared" si="52"/>
        <v>2</v>
      </c>
      <c r="X196" s="12">
        <f t="shared" si="53"/>
        <v>3</v>
      </c>
    </row>
    <row r="197" spans="2:24" ht="23.1" customHeight="1" outlineLevel="1" x14ac:dyDescent="0.4">
      <c r="B197" s="41">
        <v>42</v>
      </c>
      <c r="C197" s="11" t="str">
        <f t="shared" ca="1" si="40"/>
        <v/>
      </c>
      <c r="D197" s="11" t="str">
        <f t="shared" ca="1" si="41"/>
        <v/>
      </c>
      <c r="E197" s="65"/>
      <c r="F197" s="11" t="str">
        <f t="shared" si="54"/>
        <v/>
      </c>
      <c r="G197" s="65"/>
      <c r="H197" s="11" t="str">
        <f t="shared" ca="1" si="42"/>
        <v/>
      </c>
      <c r="I197" s="11"/>
      <c r="J197" s="11" t="str">
        <f t="shared" ca="1" si="44"/>
        <v/>
      </c>
      <c r="M197" s="42">
        <v>42</v>
      </c>
      <c r="N197" s="12">
        <f t="shared" ca="1" si="45"/>
        <v>28</v>
      </c>
      <c r="O197" s="13" t="str">
        <f t="shared" ca="1" si="46"/>
        <v>東一FC C</v>
      </c>
      <c r="P197" s="13" t="str">
        <f t="shared" ca="1" si="47"/>
        <v/>
      </c>
      <c r="Q197" s="56">
        <v>7</v>
      </c>
      <c r="R197" s="56">
        <v>10</v>
      </c>
      <c r="S197" s="12" t="str">
        <f t="shared" si="48"/>
        <v>710</v>
      </c>
      <c r="T197" s="12">
        <f t="shared" si="49"/>
        <v>4</v>
      </c>
      <c r="U197" s="12">
        <f t="shared" ca="1" si="50"/>
        <v>28</v>
      </c>
      <c r="V197" s="12">
        <f t="shared" si="51"/>
        <v>6</v>
      </c>
      <c r="W197" s="12">
        <f t="shared" si="52"/>
        <v>2</v>
      </c>
      <c r="X197" s="12">
        <f t="shared" si="53"/>
        <v>3</v>
      </c>
    </row>
    <row r="198" spans="2:24" ht="23.1" customHeight="1" outlineLevel="1" x14ac:dyDescent="0.4">
      <c r="B198" s="41">
        <v>43</v>
      </c>
      <c r="C198" s="11" t="str">
        <f t="shared" ca="1" si="40"/>
        <v/>
      </c>
      <c r="D198" s="11" t="str">
        <f t="shared" ca="1" si="41"/>
        <v/>
      </c>
      <c r="E198" s="65"/>
      <c r="F198" s="11" t="str">
        <f t="shared" si="54"/>
        <v/>
      </c>
      <c r="G198" s="65"/>
      <c r="H198" s="11" t="str">
        <f t="shared" ca="1" si="42"/>
        <v/>
      </c>
      <c r="I198" s="11"/>
      <c r="J198" s="11" t="str">
        <f t="shared" ca="1" si="44"/>
        <v/>
      </c>
      <c r="M198" s="42">
        <v>43</v>
      </c>
      <c r="N198" s="12">
        <f t="shared" ca="1" si="45"/>
        <v>28</v>
      </c>
      <c r="O198" s="13" t="str">
        <f t="shared" ca="1" si="46"/>
        <v>田園調布FC</v>
      </c>
      <c r="P198" s="13" t="str">
        <f t="shared" ca="1" si="47"/>
        <v/>
      </c>
      <c r="Q198" s="56">
        <v>8</v>
      </c>
      <c r="R198" s="56">
        <v>9</v>
      </c>
      <c r="S198" s="12" t="str">
        <f t="shared" si="48"/>
        <v>89</v>
      </c>
      <c r="T198" s="12">
        <f t="shared" si="49"/>
        <v>4</v>
      </c>
      <c r="U198" s="12">
        <f t="shared" ca="1" si="50"/>
        <v>28</v>
      </c>
      <c r="V198" s="12">
        <f t="shared" si="51"/>
        <v>6</v>
      </c>
      <c r="W198" s="12">
        <f t="shared" si="52"/>
        <v>2</v>
      </c>
      <c r="X198" s="12">
        <f t="shared" si="53"/>
        <v>3</v>
      </c>
    </row>
    <row r="199" spans="2:24" ht="23.1" customHeight="1" outlineLevel="1" x14ac:dyDescent="0.4">
      <c r="B199" s="41">
        <v>44</v>
      </c>
      <c r="C199" s="11" t="str">
        <f t="shared" ca="1" si="40"/>
        <v/>
      </c>
      <c r="D199" s="11" t="str">
        <f t="shared" ca="1" si="41"/>
        <v/>
      </c>
      <c r="E199" s="65"/>
      <c r="F199" s="11" t="str">
        <f t="shared" si="54"/>
        <v/>
      </c>
      <c r="G199" s="65"/>
      <c r="H199" s="11" t="str">
        <f t="shared" ca="1" si="42"/>
        <v/>
      </c>
      <c r="I199" s="11"/>
      <c r="J199" s="11" t="str">
        <f t="shared" ca="1" si="44"/>
        <v/>
      </c>
      <c r="M199" s="42">
        <v>44</v>
      </c>
      <c r="N199" s="12">
        <f t="shared" ca="1" si="45"/>
        <v>28</v>
      </c>
      <c r="O199" s="13" t="str">
        <f t="shared" ca="1" si="46"/>
        <v>田園調布FC</v>
      </c>
      <c r="P199" s="13" t="str">
        <f t="shared" ca="1" si="47"/>
        <v/>
      </c>
      <c r="Q199" s="56">
        <v>8</v>
      </c>
      <c r="R199" s="56">
        <v>10</v>
      </c>
      <c r="S199" s="12" t="str">
        <f t="shared" si="48"/>
        <v>810</v>
      </c>
      <c r="T199" s="12">
        <f t="shared" si="49"/>
        <v>4</v>
      </c>
      <c r="U199" s="12">
        <f t="shared" ca="1" si="50"/>
        <v>28</v>
      </c>
      <c r="V199" s="12">
        <f t="shared" si="51"/>
        <v>6</v>
      </c>
      <c r="W199" s="12">
        <f t="shared" si="52"/>
        <v>2</v>
      </c>
      <c r="X199" s="12">
        <f t="shared" si="53"/>
        <v>3</v>
      </c>
    </row>
    <row r="200" spans="2:24" ht="23.1" customHeight="1" outlineLevel="1" x14ac:dyDescent="0.4">
      <c r="B200" s="41">
        <v>45</v>
      </c>
      <c r="C200" s="11" t="str">
        <f t="shared" ca="1" si="40"/>
        <v/>
      </c>
      <c r="D200" s="11" t="str">
        <f t="shared" ca="1" si="41"/>
        <v/>
      </c>
      <c r="E200" s="65"/>
      <c r="F200" s="11" t="str">
        <f t="shared" si="54"/>
        <v/>
      </c>
      <c r="G200" s="65"/>
      <c r="H200" s="11" t="str">
        <f t="shared" ca="1" si="42"/>
        <v/>
      </c>
      <c r="I200" s="11"/>
      <c r="J200" s="11" t="str">
        <f t="shared" ca="1" si="44"/>
        <v/>
      </c>
      <c r="M200" s="41">
        <v>45</v>
      </c>
      <c r="N200" s="12">
        <f t="shared" ca="1" si="45"/>
        <v>28</v>
      </c>
      <c r="O200" s="13" t="str">
        <f t="shared" ca="1" si="46"/>
        <v/>
      </c>
      <c r="P200" s="13" t="str">
        <f t="shared" ca="1" si="47"/>
        <v/>
      </c>
      <c r="Q200" s="56">
        <v>9</v>
      </c>
      <c r="R200" s="56">
        <v>10</v>
      </c>
      <c r="S200" s="12" t="str">
        <f t="shared" si="48"/>
        <v>910</v>
      </c>
      <c r="T200" s="12">
        <f t="shared" si="49"/>
        <v>4</v>
      </c>
      <c r="U200" s="12">
        <f t="shared" ca="1" si="50"/>
        <v>28</v>
      </c>
      <c r="V200" s="12">
        <f t="shared" si="51"/>
        <v>6</v>
      </c>
      <c r="W200" s="12">
        <f t="shared" si="52"/>
        <v>2</v>
      </c>
      <c r="X200" s="12">
        <f t="shared" si="53"/>
        <v>3</v>
      </c>
    </row>
    <row r="201" spans="2:24" s="60" customFormat="1" ht="23.1" customHeight="1" outlineLevel="1" x14ac:dyDescent="0.4">
      <c r="B201" s="60" t="s">
        <v>172</v>
      </c>
      <c r="M201" s="60" t="s">
        <v>173</v>
      </c>
    </row>
    <row r="202" spans="2:24" ht="23.1" customHeight="1" x14ac:dyDescent="0.4"/>
    <row r="203" spans="2:24" ht="25.5" x14ac:dyDescent="0.4">
      <c r="B203" s="52">
        <v>5</v>
      </c>
      <c r="C203" s="88" t="str">
        <f ca="1">INDIRECT("areaNameBlock"&amp;B203)</f>
        <v>３部いブロック</v>
      </c>
      <c r="D203" s="89"/>
      <c r="E203" s="90">
        <f ca="1">COUNTA(INDIRECT("listTeamBlock"&amp;$B203&amp;"a"))</f>
        <v>8</v>
      </c>
      <c r="F203" s="90"/>
      <c r="G203" s="90"/>
      <c r="H203" s="49">
        <f ca="1">IF(E203=0,0,COMBIN(E203,2))</f>
        <v>28</v>
      </c>
      <c r="I203" s="78">
        <f ca="1">IF(H203=0,"",J203/H203)</f>
        <v>0</v>
      </c>
      <c r="J203" s="64">
        <f ca="1">COUNTIF(J206:J250,"終了")</f>
        <v>0</v>
      </c>
      <c r="M203" s="53" t="s">
        <v>161</v>
      </c>
      <c r="N203" s="54"/>
      <c r="O203" s="54"/>
      <c r="P203" s="54"/>
      <c r="Q203" s="54"/>
      <c r="R203" s="54"/>
      <c r="S203" s="54"/>
      <c r="T203" s="57">
        <f>B203</f>
        <v>5</v>
      </c>
      <c r="U203" s="58">
        <f ca="1">H203</f>
        <v>28</v>
      </c>
      <c r="V203" s="55"/>
      <c r="W203" s="55"/>
      <c r="X203" s="55"/>
    </row>
    <row r="204" spans="2:24" ht="24" outlineLevel="1" x14ac:dyDescent="0.4">
      <c r="B204" s="42" t="s">
        <v>0</v>
      </c>
      <c r="C204" s="42"/>
      <c r="D204" s="42" t="s">
        <v>34</v>
      </c>
      <c r="E204" s="42" t="s">
        <v>60</v>
      </c>
      <c r="F204" s="42"/>
      <c r="G204" s="42" t="s">
        <v>61</v>
      </c>
      <c r="H204" s="42" t="s">
        <v>35</v>
      </c>
      <c r="I204" s="63" t="s">
        <v>185</v>
      </c>
      <c r="J204" s="63" t="s">
        <v>186</v>
      </c>
      <c r="M204" s="42" t="s">
        <v>39</v>
      </c>
      <c r="N204" s="42" t="s">
        <v>38</v>
      </c>
      <c r="O204" s="42" t="s">
        <v>34</v>
      </c>
      <c r="P204" s="42" t="s">
        <v>35</v>
      </c>
      <c r="Q204" s="42" t="s">
        <v>36</v>
      </c>
      <c r="R204" s="42" t="s">
        <v>37</v>
      </c>
      <c r="S204" s="42" t="s">
        <v>62</v>
      </c>
      <c r="T204" s="42" t="s">
        <v>160</v>
      </c>
      <c r="U204" s="42" t="s">
        <v>166</v>
      </c>
      <c r="V204" s="42" t="s">
        <v>167</v>
      </c>
      <c r="W204" s="42" t="s">
        <v>168</v>
      </c>
      <c r="X204" s="42" t="s">
        <v>169</v>
      </c>
    </row>
    <row r="205" spans="2:24" ht="24" outlineLevel="1" x14ac:dyDescent="0.4">
      <c r="B205" s="43"/>
      <c r="C205" s="43">
        <v>6</v>
      </c>
      <c r="D205" s="43">
        <v>2</v>
      </c>
      <c r="E205" s="43"/>
      <c r="F205" s="43"/>
      <c r="G205" s="43"/>
      <c r="H205" s="43">
        <v>3</v>
      </c>
      <c r="I205" s="63" t="s">
        <v>187</v>
      </c>
      <c r="J205" s="63"/>
      <c r="M205" s="43"/>
      <c r="N205" s="43"/>
      <c r="O205" s="43"/>
      <c r="P205" s="43"/>
      <c r="Q205" s="43"/>
      <c r="R205" s="43"/>
      <c r="S205" s="43"/>
      <c r="T205" s="43">
        <f>T203</f>
        <v>5</v>
      </c>
      <c r="U205" s="43">
        <f ca="1">U203</f>
        <v>28</v>
      </c>
      <c r="V205" s="43">
        <f>C205</f>
        <v>6</v>
      </c>
      <c r="W205" s="43">
        <f>D205</f>
        <v>2</v>
      </c>
      <c r="X205" s="43">
        <f>H205</f>
        <v>3</v>
      </c>
    </row>
    <row r="206" spans="2:24" ht="23.1" customHeight="1" outlineLevel="1" x14ac:dyDescent="0.4">
      <c r="B206" s="41">
        <v>1</v>
      </c>
      <c r="C206" s="11" t="str">
        <f t="shared" ref="C206:C250" ca="1" si="55">IF($B206&lt;=$U206,VLOOKUP($B206,INDIRECT("listMatch"&amp;T206),$V206,FALSE),"")</f>
        <v>12</v>
      </c>
      <c r="D206" s="11" t="str">
        <f t="shared" ref="D206:D250" ca="1" si="56">IF($B206&lt;=$U206,VLOOKUP($B206,INDIRECT("listMatch"&amp;T206),$W206,FALSE),"")</f>
        <v>清水窪SC</v>
      </c>
      <c r="E206" s="65"/>
      <c r="F206" s="11" t="str">
        <f>IF(AND(E206&lt;&gt;"",G206&lt;&gt;""),"-","")</f>
        <v/>
      </c>
      <c r="G206" s="65"/>
      <c r="H206" s="11" t="str">
        <f t="shared" ref="H206:H250" ca="1" si="57">IF($B206&lt;=$U206,VLOOKUP($B206,INDIRECT("listMatch"&amp;T206),$X206,FALSE),"")</f>
        <v>馬込FC B</v>
      </c>
      <c r="I206" s="11"/>
      <c r="J206" s="11" t="str">
        <f ca="1">IF(C206="","",IF(AND(ISNUMBER(E206),ISNUMBER(G206)),"終了","予定"))</f>
        <v>予定</v>
      </c>
      <c r="M206" s="42">
        <v>1</v>
      </c>
      <c r="N206" s="12">
        <f ca="1">IF(OR(O206="",P206=""),N205,N205+1)</f>
        <v>1</v>
      </c>
      <c r="O206" s="13" t="str">
        <f ca="1">IF($E$203&lt;Q206,"",INDEX(INDIRECT("listTeamBlock"&amp;$T206&amp;"b"),Q206))</f>
        <v>清水窪SC</v>
      </c>
      <c r="P206" s="13" t="str">
        <f ca="1">IF($E$203&lt;R206,"",INDEX(INDIRECT("listTeamBlock"&amp;$T206&amp;"b"),R206))</f>
        <v>馬込FC B</v>
      </c>
      <c r="Q206" s="56">
        <v>1</v>
      </c>
      <c r="R206" s="56">
        <v>2</v>
      </c>
      <c r="S206" s="12" t="str">
        <f>Q206&amp;R206</f>
        <v>12</v>
      </c>
      <c r="T206" s="12">
        <f>T205</f>
        <v>5</v>
      </c>
      <c r="U206" s="12">
        <f ca="1">U205</f>
        <v>28</v>
      </c>
      <c r="V206" s="12">
        <f>V205</f>
        <v>6</v>
      </c>
      <c r="W206" s="12">
        <f>W205</f>
        <v>2</v>
      </c>
      <c r="X206" s="12">
        <f>X205</f>
        <v>3</v>
      </c>
    </row>
    <row r="207" spans="2:24" ht="23.1" customHeight="1" outlineLevel="1" x14ac:dyDescent="0.4">
      <c r="B207" s="41">
        <v>2</v>
      </c>
      <c r="C207" s="11" t="str">
        <f t="shared" ca="1" si="55"/>
        <v>13</v>
      </c>
      <c r="D207" s="11" t="str">
        <f t="shared" ca="1" si="56"/>
        <v>清水窪SC</v>
      </c>
      <c r="E207" s="65"/>
      <c r="F207" s="11" t="str">
        <f t="shared" ref="F207:F225" si="58">IF(AND(E207&lt;&gt;"",G207&lt;&gt;""),"-","")</f>
        <v/>
      </c>
      <c r="G207" s="65"/>
      <c r="H207" s="11" t="str">
        <f t="shared" ca="1" si="57"/>
        <v>東京チャンプ</v>
      </c>
      <c r="I207" s="11"/>
      <c r="J207" s="11" t="str">
        <f t="shared" ref="J207:J250" ca="1" si="59">IF(C207="","",IF(AND(ISNUMBER(E207),ISNUMBER(G207)),"終了","予定"))</f>
        <v>予定</v>
      </c>
      <c r="M207" s="42">
        <v>2</v>
      </c>
      <c r="N207" s="12">
        <f t="shared" ref="N207:N250" ca="1" si="60">IF(OR(O207="",P207=""),N206,N206+1)</f>
        <v>2</v>
      </c>
      <c r="O207" s="13" t="str">
        <f t="shared" ref="O207:O250" ca="1" si="61">IF($E$203&lt;Q207,"",INDEX(INDIRECT("listTeamBlock"&amp;$T207&amp;"b"),Q207))</f>
        <v>清水窪SC</v>
      </c>
      <c r="P207" s="13" t="str">
        <f t="shared" ref="P207:P250" ca="1" si="62">IF($E$203&lt;R207,"",INDEX(INDIRECT("listTeamBlock"&amp;$T207&amp;"b"),R207))</f>
        <v>東京チャンプ</v>
      </c>
      <c r="Q207" s="56">
        <v>1</v>
      </c>
      <c r="R207" s="56">
        <v>3</v>
      </c>
      <c r="S207" s="12" t="str">
        <f t="shared" ref="S207:S250" si="63">Q207&amp;R207</f>
        <v>13</v>
      </c>
      <c r="T207" s="12">
        <f t="shared" ref="T207:T250" si="64">T206</f>
        <v>5</v>
      </c>
      <c r="U207" s="12">
        <f t="shared" ref="U207:U250" ca="1" si="65">U206</f>
        <v>28</v>
      </c>
      <c r="V207" s="12">
        <f t="shared" ref="V207:V250" si="66">V206</f>
        <v>6</v>
      </c>
      <c r="W207" s="12">
        <f t="shared" ref="W207:W250" si="67">W206</f>
        <v>2</v>
      </c>
      <c r="X207" s="12">
        <f t="shared" ref="X207:X250" si="68">X206</f>
        <v>3</v>
      </c>
    </row>
    <row r="208" spans="2:24" ht="23.1" customHeight="1" outlineLevel="1" x14ac:dyDescent="0.4">
      <c r="B208" s="41">
        <v>3</v>
      </c>
      <c r="C208" s="11" t="str">
        <f t="shared" ca="1" si="55"/>
        <v>14</v>
      </c>
      <c r="D208" s="11" t="str">
        <f t="shared" ca="1" si="56"/>
        <v>清水窪SC</v>
      </c>
      <c r="E208" s="65"/>
      <c r="F208" s="11" t="str">
        <f t="shared" si="58"/>
        <v/>
      </c>
      <c r="G208" s="65"/>
      <c r="H208" s="11" t="str">
        <f t="shared" ca="1" si="57"/>
        <v>ボンバーズ</v>
      </c>
      <c r="I208" s="11"/>
      <c r="J208" s="11" t="str">
        <f t="shared" ca="1" si="59"/>
        <v>予定</v>
      </c>
      <c r="M208" s="42">
        <v>3</v>
      </c>
      <c r="N208" s="12">
        <f t="shared" ca="1" si="60"/>
        <v>3</v>
      </c>
      <c r="O208" s="13" t="str">
        <f t="shared" ca="1" si="61"/>
        <v>清水窪SC</v>
      </c>
      <c r="P208" s="13" t="str">
        <f t="shared" ca="1" si="62"/>
        <v>ボンバーズ</v>
      </c>
      <c r="Q208" s="56">
        <v>1</v>
      </c>
      <c r="R208" s="56">
        <v>4</v>
      </c>
      <c r="S208" s="12" t="str">
        <f t="shared" si="63"/>
        <v>14</v>
      </c>
      <c r="T208" s="12">
        <f t="shared" si="64"/>
        <v>5</v>
      </c>
      <c r="U208" s="12">
        <f t="shared" ca="1" si="65"/>
        <v>28</v>
      </c>
      <c r="V208" s="12">
        <f t="shared" si="66"/>
        <v>6</v>
      </c>
      <c r="W208" s="12">
        <f t="shared" si="67"/>
        <v>2</v>
      </c>
      <c r="X208" s="12">
        <f t="shared" si="68"/>
        <v>3</v>
      </c>
    </row>
    <row r="209" spans="2:24" ht="23.1" customHeight="1" outlineLevel="1" x14ac:dyDescent="0.4">
      <c r="B209" s="41">
        <v>4</v>
      </c>
      <c r="C209" s="11" t="str">
        <f t="shared" ca="1" si="55"/>
        <v>15</v>
      </c>
      <c r="D209" s="11" t="str">
        <f t="shared" ca="1" si="56"/>
        <v>清水窪SC</v>
      </c>
      <c r="E209" s="65"/>
      <c r="F209" s="11" t="str">
        <f t="shared" si="58"/>
        <v/>
      </c>
      <c r="G209" s="65"/>
      <c r="H209" s="11" t="str">
        <f t="shared" ca="1" si="57"/>
        <v>松仙FC 2st</v>
      </c>
      <c r="I209" s="11"/>
      <c r="J209" s="11" t="str">
        <f t="shared" ca="1" si="59"/>
        <v>予定</v>
      </c>
      <c r="M209" s="42">
        <v>4</v>
      </c>
      <c r="N209" s="12">
        <f t="shared" ca="1" si="60"/>
        <v>4</v>
      </c>
      <c r="O209" s="13" t="str">
        <f t="shared" ca="1" si="61"/>
        <v>清水窪SC</v>
      </c>
      <c r="P209" s="13" t="str">
        <f t="shared" ca="1" si="62"/>
        <v>松仙FC 2st</v>
      </c>
      <c r="Q209" s="56">
        <v>1</v>
      </c>
      <c r="R209" s="56">
        <v>5</v>
      </c>
      <c r="S209" s="12" t="str">
        <f t="shared" si="63"/>
        <v>15</v>
      </c>
      <c r="T209" s="12">
        <f t="shared" si="64"/>
        <v>5</v>
      </c>
      <c r="U209" s="12">
        <f t="shared" ca="1" si="65"/>
        <v>28</v>
      </c>
      <c r="V209" s="12">
        <f t="shared" si="66"/>
        <v>6</v>
      </c>
      <c r="W209" s="12">
        <f t="shared" si="67"/>
        <v>2</v>
      </c>
      <c r="X209" s="12">
        <f t="shared" si="68"/>
        <v>3</v>
      </c>
    </row>
    <row r="210" spans="2:24" ht="23.1" customHeight="1" outlineLevel="1" x14ac:dyDescent="0.4">
      <c r="B210" s="41">
        <v>5</v>
      </c>
      <c r="C210" s="11" t="str">
        <f t="shared" ca="1" si="55"/>
        <v>16</v>
      </c>
      <c r="D210" s="11" t="str">
        <f t="shared" ca="1" si="56"/>
        <v>清水窪SC</v>
      </c>
      <c r="E210" s="65"/>
      <c r="F210" s="11" t="str">
        <f t="shared" si="58"/>
        <v/>
      </c>
      <c r="G210" s="65"/>
      <c r="H210" s="11" t="str">
        <f t="shared" ca="1" si="57"/>
        <v>FCウィンズ</v>
      </c>
      <c r="I210" s="11"/>
      <c r="J210" s="11" t="str">
        <f t="shared" ca="1" si="59"/>
        <v>予定</v>
      </c>
      <c r="M210" s="42">
        <v>5</v>
      </c>
      <c r="N210" s="12">
        <f t="shared" ca="1" si="60"/>
        <v>5</v>
      </c>
      <c r="O210" s="13" t="str">
        <f t="shared" ca="1" si="61"/>
        <v>清水窪SC</v>
      </c>
      <c r="P210" s="13" t="str">
        <f t="shared" ca="1" si="62"/>
        <v>FCウィンズ</v>
      </c>
      <c r="Q210" s="56">
        <v>1</v>
      </c>
      <c r="R210" s="56">
        <v>6</v>
      </c>
      <c r="S210" s="12" t="str">
        <f t="shared" si="63"/>
        <v>16</v>
      </c>
      <c r="T210" s="12">
        <f t="shared" si="64"/>
        <v>5</v>
      </c>
      <c r="U210" s="12">
        <f t="shared" ca="1" si="65"/>
        <v>28</v>
      </c>
      <c r="V210" s="12">
        <f t="shared" si="66"/>
        <v>6</v>
      </c>
      <c r="W210" s="12">
        <f t="shared" si="67"/>
        <v>2</v>
      </c>
      <c r="X210" s="12">
        <f t="shared" si="68"/>
        <v>3</v>
      </c>
    </row>
    <row r="211" spans="2:24" ht="23.1" customHeight="1" outlineLevel="1" x14ac:dyDescent="0.4">
      <c r="B211" s="41">
        <v>6</v>
      </c>
      <c r="C211" s="11" t="str">
        <f t="shared" ca="1" si="55"/>
        <v>17</v>
      </c>
      <c r="D211" s="11" t="str">
        <f t="shared" ca="1" si="56"/>
        <v>清水窪SC</v>
      </c>
      <c r="E211" s="65"/>
      <c r="F211" s="11" t="str">
        <f t="shared" si="58"/>
        <v/>
      </c>
      <c r="G211" s="65"/>
      <c r="H211" s="11" t="str">
        <f t="shared" ca="1" si="57"/>
        <v>調布大塚SC B</v>
      </c>
      <c r="I211" s="11"/>
      <c r="J211" s="11" t="str">
        <f t="shared" ca="1" si="59"/>
        <v>予定</v>
      </c>
      <c r="M211" s="42">
        <v>6</v>
      </c>
      <c r="N211" s="12">
        <f t="shared" ca="1" si="60"/>
        <v>6</v>
      </c>
      <c r="O211" s="13" t="str">
        <f t="shared" ca="1" si="61"/>
        <v>清水窪SC</v>
      </c>
      <c r="P211" s="13" t="str">
        <f t="shared" ca="1" si="62"/>
        <v>調布大塚SC B</v>
      </c>
      <c r="Q211" s="56">
        <v>1</v>
      </c>
      <c r="R211" s="56">
        <v>7</v>
      </c>
      <c r="S211" s="12" t="str">
        <f t="shared" si="63"/>
        <v>17</v>
      </c>
      <c r="T211" s="12">
        <f t="shared" si="64"/>
        <v>5</v>
      </c>
      <c r="U211" s="12">
        <f t="shared" ca="1" si="65"/>
        <v>28</v>
      </c>
      <c r="V211" s="12">
        <f t="shared" si="66"/>
        <v>6</v>
      </c>
      <c r="W211" s="12">
        <f t="shared" si="67"/>
        <v>2</v>
      </c>
      <c r="X211" s="12">
        <f t="shared" si="68"/>
        <v>3</v>
      </c>
    </row>
    <row r="212" spans="2:24" ht="23.1" customHeight="1" outlineLevel="1" x14ac:dyDescent="0.4">
      <c r="B212" s="41">
        <v>7</v>
      </c>
      <c r="C212" s="11" t="str">
        <f t="shared" ca="1" si="55"/>
        <v>18</v>
      </c>
      <c r="D212" s="11" t="str">
        <f t="shared" ca="1" si="56"/>
        <v>清水窪SC</v>
      </c>
      <c r="E212" s="65"/>
      <c r="F212" s="11" t="str">
        <f t="shared" si="58"/>
        <v/>
      </c>
      <c r="G212" s="65"/>
      <c r="H212" s="11" t="str">
        <f t="shared" ca="1" si="57"/>
        <v>池上FC A</v>
      </c>
      <c r="I212" s="11"/>
      <c r="J212" s="11" t="str">
        <f t="shared" ca="1" si="59"/>
        <v>予定</v>
      </c>
      <c r="M212" s="42">
        <v>7</v>
      </c>
      <c r="N212" s="12">
        <f t="shared" ca="1" si="60"/>
        <v>7</v>
      </c>
      <c r="O212" s="13" t="str">
        <f t="shared" ca="1" si="61"/>
        <v>清水窪SC</v>
      </c>
      <c r="P212" s="13" t="str">
        <f t="shared" ca="1" si="62"/>
        <v>池上FC A</v>
      </c>
      <c r="Q212" s="56">
        <v>1</v>
      </c>
      <c r="R212" s="56">
        <v>8</v>
      </c>
      <c r="S212" s="12" t="str">
        <f t="shared" si="63"/>
        <v>18</v>
      </c>
      <c r="T212" s="12">
        <f t="shared" si="64"/>
        <v>5</v>
      </c>
      <c r="U212" s="12">
        <f t="shared" ca="1" si="65"/>
        <v>28</v>
      </c>
      <c r="V212" s="12">
        <f t="shared" si="66"/>
        <v>6</v>
      </c>
      <c r="W212" s="12">
        <f t="shared" si="67"/>
        <v>2</v>
      </c>
      <c r="X212" s="12">
        <f t="shared" si="68"/>
        <v>3</v>
      </c>
    </row>
    <row r="213" spans="2:24" ht="23.1" customHeight="1" outlineLevel="1" x14ac:dyDescent="0.4">
      <c r="B213" s="41">
        <v>8</v>
      </c>
      <c r="C213" s="11" t="str">
        <f t="shared" ca="1" si="55"/>
        <v>23</v>
      </c>
      <c r="D213" s="11" t="str">
        <f t="shared" ca="1" si="56"/>
        <v>馬込FC B</v>
      </c>
      <c r="E213" s="65"/>
      <c r="F213" s="11" t="str">
        <f t="shared" si="58"/>
        <v/>
      </c>
      <c r="G213" s="65"/>
      <c r="H213" s="11" t="str">
        <f t="shared" ca="1" si="57"/>
        <v>東京チャンプ</v>
      </c>
      <c r="I213" s="11"/>
      <c r="J213" s="11" t="str">
        <f t="shared" ca="1" si="59"/>
        <v>予定</v>
      </c>
      <c r="M213" s="42">
        <v>8</v>
      </c>
      <c r="N213" s="12">
        <f t="shared" ca="1" si="60"/>
        <v>7</v>
      </c>
      <c r="O213" s="13" t="str">
        <f t="shared" ca="1" si="61"/>
        <v>清水窪SC</v>
      </c>
      <c r="P213" s="13" t="str">
        <f t="shared" ca="1" si="62"/>
        <v/>
      </c>
      <c r="Q213" s="56">
        <v>1</v>
      </c>
      <c r="R213" s="56">
        <v>9</v>
      </c>
      <c r="S213" s="12" t="str">
        <f t="shared" si="63"/>
        <v>19</v>
      </c>
      <c r="T213" s="12">
        <f t="shared" si="64"/>
        <v>5</v>
      </c>
      <c r="U213" s="12">
        <f t="shared" ca="1" si="65"/>
        <v>28</v>
      </c>
      <c r="V213" s="12">
        <f t="shared" si="66"/>
        <v>6</v>
      </c>
      <c r="W213" s="12">
        <f t="shared" si="67"/>
        <v>2</v>
      </c>
      <c r="X213" s="12">
        <f t="shared" si="68"/>
        <v>3</v>
      </c>
    </row>
    <row r="214" spans="2:24" ht="23.1" customHeight="1" outlineLevel="1" x14ac:dyDescent="0.4">
      <c r="B214" s="41">
        <v>9</v>
      </c>
      <c r="C214" s="11" t="str">
        <f t="shared" ca="1" si="55"/>
        <v>24</v>
      </c>
      <c r="D214" s="11" t="str">
        <f t="shared" ca="1" si="56"/>
        <v>馬込FC B</v>
      </c>
      <c r="E214" s="65"/>
      <c r="F214" s="11" t="str">
        <f t="shared" si="58"/>
        <v/>
      </c>
      <c r="G214" s="65"/>
      <c r="H214" s="11" t="str">
        <f t="shared" ca="1" si="57"/>
        <v>ボンバーズ</v>
      </c>
      <c r="I214" s="11"/>
      <c r="J214" s="11" t="str">
        <f t="shared" ca="1" si="59"/>
        <v>予定</v>
      </c>
      <c r="M214" s="42">
        <v>9</v>
      </c>
      <c r="N214" s="12">
        <f t="shared" ca="1" si="60"/>
        <v>7</v>
      </c>
      <c r="O214" s="13" t="str">
        <f t="shared" ca="1" si="61"/>
        <v>清水窪SC</v>
      </c>
      <c r="P214" s="13" t="str">
        <f t="shared" ca="1" si="62"/>
        <v/>
      </c>
      <c r="Q214" s="56">
        <v>1</v>
      </c>
      <c r="R214" s="56">
        <v>10</v>
      </c>
      <c r="S214" s="12" t="str">
        <f t="shared" si="63"/>
        <v>110</v>
      </c>
      <c r="T214" s="12">
        <f t="shared" si="64"/>
        <v>5</v>
      </c>
      <c r="U214" s="12">
        <f t="shared" ca="1" si="65"/>
        <v>28</v>
      </c>
      <c r="V214" s="12">
        <f t="shared" si="66"/>
        <v>6</v>
      </c>
      <c r="W214" s="12">
        <f t="shared" si="67"/>
        <v>2</v>
      </c>
      <c r="X214" s="12">
        <f t="shared" si="68"/>
        <v>3</v>
      </c>
    </row>
    <row r="215" spans="2:24" ht="23.1" customHeight="1" outlineLevel="1" x14ac:dyDescent="0.4">
      <c r="B215" s="41">
        <v>10</v>
      </c>
      <c r="C215" s="11" t="str">
        <f t="shared" ca="1" si="55"/>
        <v>25</v>
      </c>
      <c r="D215" s="11" t="str">
        <f t="shared" ca="1" si="56"/>
        <v>馬込FC B</v>
      </c>
      <c r="E215" s="65"/>
      <c r="F215" s="11" t="str">
        <f t="shared" si="58"/>
        <v/>
      </c>
      <c r="G215" s="65"/>
      <c r="H215" s="11" t="str">
        <f t="shared" ca="1" si="57"/>
        <v>松仙FC 2st</v>
      </c>
      <c r="I215" s="11"/>
      <c r="J215" s="11" t="str">
        <f t="shared" ca="1" si="59"/>
        <v>予定</v>
      </c>
      <c r="M215" s="42">
        <v>10</v>
      </c>
      <c r="N215" s="12">
        <f t="shared" ca="1" si="60"/>
        <v>8</v>
      </c>
      <c r="O215" s="13" t="str">
        <f t="shared" ca="1" si="61"/>
        <v>馬込FC B</v>
      </c>
      <c r="P215" s="13" t="str">
        <f t="shared" ca="1" si="62"/>
        <v>東京チャンプ</v>
      </c>
      <c r="Q215" s="56">
        <v>2</v>
      </c>
      <c r="R215" s="56">
        <v>3</v>
      </c>
      <c r="S215" s="12" t="str">
        <f t="shared" si="63"/>
        <v>23</v>
      </c>
      <c r="T215" s="12">
        <f t="shared" si="64"/>
        <v>5</v>
      </c>
      <c r="U215" s="12">
        <f t="shared" ca="1" si="65"/>
        <v>28</v>
      </c>
      <c r="V215" s="12">
        <f t="shared" si="66"/>
        <v>6</v>
      </c>
      <c r="W215" s="12">
        <f t="shared" si="67"/>
        <v>2</v>
      </c>
      <c r="X215" s="12">
        <f t="shared" si="68"/>
        <v>3</v>
      </c>
    </row>
    <row r="216" spans="2:24" ht="23.1" customHeight="1" outlineLevel="1" x14ac:dyDescent="0.4">
      <c r="B216" s="41">
        <v>11</v>
      </c>
      <c r="C216" s="11" t="str">
        <f t="shared" ca="1" si="55"/>
        <v>26</v>
      </c>
      <c r="D216" s="11" t="str">
        <f t="shared" ca="1" si="56"/>
        <v>馬込FC B</v>
      </c>
      <c r="E216" s="65"/>
      <c r="F216" s="11" t="str">
        <f t="shared" si="58"/>
        <v/>
      </c>
      <c r="G216" s="65"/>
      <c r="H216" s="11" t="str">
        <f t="shared" ca="1" si="57"/>
        <v>FCウィンズ</v>
      </c>
      <c r="I216" s="11"/>
      <c r="J216" s="11" t="str">
        <f t="shared" ca="1" si="59"/>
        <v>予定</v>
      </c>
      <c r="M216" s="42">
        <v>11</v>
      </c>
      <c r="N216" s="12">
        <f t="shared" ca="1" si="60"/>
        <v>9</v>
      </c>
      <c r="O216" s="13" t="str">
        <f t="shared" ca="1" si="61"/>
        <v>馬込FC B</v>
      </c>
      <c r="P216" s="13" t="str">
        <f t="shared" ca="1" si="62"/>
        <v>ボンバーズ</v>
      </c>
      <c r="Q216" s="56">
        <v>2</v>
      </c>
      <c r="R216" s="56">
        <v>4</v>
      </c>
      <c r="S216" s="12" t="str">
        <f t="shared" si="63"/>
        <v>24</v>
      </c>
      <c r="T216" s="12">
        <f t="shared" si="64"/>
        <v>5</v>
      </c>
      <c r="U216" s="12">
        <f t="shared" ca="1" si="65"/>
        <v>28</v>
      </c>
      <c r="V216" s="12">
        <f t="shared" si="66"/>
        <v>6</v>
      </c>
      <c r="W216" s="12">
        <f t="shared" si="67"/>
        <v>2</v>
      </c>
      <c r="X216" s="12">
        <f t="shared" si="68"/>
        <v>3</v>
      </c>
    </row>
    <row r="217" spans="2:24" ht="23.1" customHeight="1" outlineLevel="1" x14ac:dyDescent="0.4">
      <c r="B217" s="41">
        <v>12</v>
      </c>
      <c r="C217" s="11" t="str">
        <f t="shared" ca="1" si="55"/>
        <v>27</v>
      </c>
      <c r="D217" s="11" t="str">
        <f t="shared" ca="1" si="56"/>
        <v>馬込FC B</v>
      </c>
      <c r="E217" s="65"/>
      <c r="F217" s="11" t="str">
        <f t="shared" si="58"/>
        <v/>
      </c>
      <c r="G217" s="65"/>
      <c r="H217" s="11" t="str">
        <f t="shared" ca="1" si="57"/>
        <v>調布大塚SC B</v>
      </c>
      <c r="I217" s="11"/>
      <c r="J217" s="11" t="str">
        <f t="shared" ca="1" si="59"/>
        <v>予定</v>
      </c>
      <c r="M217" s="42">
        <v>12</v>
      </c>
      <c r="N217" s="12">
        <f t="shared" ca="1" si="60"/>
        <v>10</v>
      </c>
      <c r="O217" s="13" t="str">
        <f t="shared" ca="1" si="61"/>
        <v>馬込FC B</v>
      </c>
      <c r="P217" s="13" t="str">
        <f t="shared" ca="1" si="62"/>
        <v>松仙FC 2st</v>
      </c>
      <c r="Q217" s="56">
        <v>2</v>
      </c>
      <c r="R217" s="56">
        <v>5</v>
      </c>
      <c r="S217" s="12" t="str">
        <f t="shared" si="63"/>
        <v>25</v>
      </c>
      <c r="T217" s="12">
        <f t="shared" si="64"/>
        <v>5</v>
      </c>
      <c r="U217" s="12">
        <f t="shared" ca="1" si="65"/>
        <v>28</v>
      </c>
      <c r="V217" s="12">
        <f t="shared" si="66"/>
        <v>6</v>
      </c>
      <c r="W217" s="12">
        <f t="shared" si="67"/>
        <v>2</v>
      </c>
      <c r="X217" s="12">
        <f t="shared" si="68"/>
        <v>3</v>
      </c>
    </row>
    <row r="218" spans="2:24" ht="23.1" customHeight="1" outlineLevel="1" x14ac:dyDescent="0.4">
      <c r="B218" s="41">
        <v>13</v>
      </c>
      <c r="C218" s="11" t="str">
        <f t="shared" ca="1" si="55"/>
        <v>28</v>
      </c>
      <c r="D218" s="11" t="str">
        <f t="shared" ca="1" si="56"/>
        <v>馬込FC B</v>
      </c>
      <c r="E218" s="65"/>
      <c r="F218" s="11" t="str">
        <f t="shared" si="58"/>
        <v/>
      </c>
      <c r="G218" s="65"/>
      <c r="H218" s="11" t="str">
        <f t="shared" ca="1" si="57"/>
        <v>池上FC A</v>
      </c>
      <c r="I218" s="11"/>
      <c r="J218" s="11" t="str">
        <f t="shared" ca="1" si="59"/>
        <v>予定</v>
      </c>
      <c r="M218" s="42">
        <v>13</v>
      </c>
      <c r="N218" s="12">
        <f t="shared" ca="1" si="60"/>
        <v>11</v>
      </c>
      <c r="O218" s="13" t="str">
        <f t="shared" ca="1" si="61"/>
        <v>馬込FC B</v>
      </c>
      <c r="P218" s="13" t="str">
        <f t="shared" ca="1" si="62"/>
        <v>FCウィンズ</v>
      </c>
      <c r="Q218" s="56">
        <v>2</v>
      </c>
      <c r="R218" s="56">
        <v>6</v>
      </c>
      <c r="S218" s="12" t="str">
        <f t="shared" si="63"/>
        <v>26</v>
      </c>
      <c r="T218" s="12">
        <f t="shared" si="64"/>
        <v>5</v>
      </c>
      <c r="U218" s="12">
        <f t="shared" ca="1" si="65"/>
        <v>28</v>
      </c>
      <c r="V218" s="12">
        <f t="shared" si="66"/>
        <v>6</v>
      </c>
      <c r="W218" s="12">
        <f t="shared" si="67"/>
        <v>2</v>
      </c>
      <c r="X218" s="12">
        <f t="shared" si="68"/>
        <v>3</v>
      </c>
    </row>
    <row r="219" spans="2:24" ht="23.1" customHeight="1" outlineLevel="1" x14ac:dyDescent="0.4">
      <c r="B219" s="41">
        <v>14</v>
      </c>
      <c r="C219" s="11" t="str">
        <f t="shared" ca="1" si="55"/>
        <v>34</v>
      </c>
      <c r="D219" s="11" t="str">
        <f t="shared" ca="1" si="56"/>
        <v>東京チャンプ</v>
      </c>
      <c r="E219" s="65"/>
      <c r="F219" s="11" t="str">
        <f t="shared" si="58"/>
        <v/>
      </c>
      <c r="G219" s="65"/>
      <c r="H219" s="11" t="str">
        <f t="shared" ca="1" si="57"/>
        <v>ボンバーズ</v>
      </c>
      <c r="I219" s="11"/>
      <c r="J219" s="11" t="str">
        <f t="shared" ca="1" si="59"/>
        <v>予定</v>
      </c>
      <c r="M219" s="42">
        <v>14</v>
      </c>
      <c r="N219" s="12">
        <f t="shared" ca="1" si="60"/>
        <v>12</v>
      </c>
      <c r="O219" s="13" t="str">
        <f t="shared" ca="1" si="61"/>
        <v>馬込FC B</v>
      </c>
      <c r="P219" s="13" t="str">
        <f t="shared" ca="1" si="62"/>
        <v>調布大塚SC B</v>
      </c>
      <c r="Q219" s="56">
        <v>2</v>
      </c>
      <c r="R219" s="56">
        <v>7</v>
      </c>
      <c r="S219" s="12" t="str">
        <f t="shared" si="63"/>
        <v>27</v>
      </c>
      <c r="T219" s="12">
        <f t="shared" si="64"/>
        <v>5</v>
      </c>
      <c r="U219" s="12">
        <f t="shared" ca="1" si="65"/>
        <v>28</v>
      </c>
      <c r="V219" s="12">
        <f t="shared" si="66"/>
        <v>6</v>
      </c>
      <c r="W219" s="12">
        <f t="shared" si="67"/>
        <v>2</v>
      </c>
      <c r="X219" s="12">
        <f t="shared" si="68"/>
        <v>3</v>
      </c>
    </row>
    <row r="220" spans="2:24" ht="23.1" customHeight="1" outlineLevel="1" x14ac:dyDescent="0.4">
      <c r="B220" s="41">
        <v>15</v>
      </c>
      <c r="C220" s="11" t="str">
        <f t="shared" ca="1" si="55"/>
        <v>35</v>
      </c>
      <c r="D220" s="11" t="str">
        <f t="shared" ca="1" si="56"/>
        <v>東京チャンプ</v>
      </c>
      <c r="E220" s="65"/>
      <c r="F220" s="11" t="str">
        <f t="shared" si="58"/>
        <v/>
      </c>
      <c r="G220" s="65"/>
      <c r="H220" s="11" t="str">
        <f t="shared" ca="1" si="57"/>
        <v>松仙FC 2st</v>
      </c>
      <c r="I220" s="11"/>
      <c r="J220" s="11" t="str">
        <f t="shared" ca="1" si="59"/>
        <v>予定</v>
      </c>
      <c r="M220" s="42">
        <v>15</v>
      </c>
      <c r="N220" s="12">
        <f t="shared" ca="1" si="60"/>
        <v>13</v>
      </c>
      <c r="O220" s="13" t="str">
        <f t="shared" ca="1" si="61"/>
        <v>馬込FC B</v>
      </c>
      <c r="P220" s="13" t="str">
        <f t="shared" ca="1" si="62"/>
        <v>池上FC A</v>
      </c>
      <c r="Q220" s="56">
        <v>2</v>
      </c>
      <c r="R220" s="56">
        <v>8</v>
      </c>
      <c r="S220" s="12" t="str">
        <f t="shared" si="63"/>
        <v>28</v>
      </c>
      <c r="T220" s="12">
        <f t="shared" si="64"/>
        <v>5</v>
      </c>
      <c r="U220" s="12">
        <f t="shared" ca="1" si="65"/>
        <v>28</v>
      </c>
      <c r="V220" s="12">
        <f t="shared" si="66"/>
        <v>6</v>
      </c>
      <c r="W220" s="12">
        <f t="shared" si="67"/>
        <v>2</v>
      </c>
      <c r="X220" s="12">
        <f t="shared" si="68"/>
        <v>3</v>
      </c>
    </row>
    <row r="221" spans="2:24" ht="23.1" customHeight="1" outlineLevel="1" x14ac:dyDescent="0.4">
      <c r="B221" s="41">
        <v>16</v>
      </c>
      <c r="C221" s="11" t="str">
        <f t="shared" ca="1" si="55"/>
        <v>36</v>
      </c>
      <c r="D221" s="11" t="str">
        <f t="shared" ca="1" si="56"/>
        <v>東京チャンプ</v>
      </c>
      <c r="E221" s="65"/>
      <c r="F221" s="11" t="str">
        <f t="shared" si="58"/>
        <v/>
      </c>
      <c r="G221" s="65"/>
      <c r="H221" s="11" t="str">
        <f t="shared" ca="1" si="57"/>
        <v>FCウィンズ</v>
      </c>
      <c r="I221" s="11"/>
      <c r="J221" s="11" t="str">
        <f t="shared" ca="1" si="59"/>
        <v>予定</v>
      </c>
      <c r="M221" s="42">
        <v>16</v>
      </c>
      <c r="N221" s="12">
        <f t="shared" ca="1" si="60"/>
        <v>13</v>
      </c>
      <c r="O221" s="13" t="str">
        <f t="shared" ca="1" si="61"/>
        <v>馬込FC B</v>
      </c>
      <c r="P221" s="13" t="str">
        <f t="shared" ca="1" si="62"/>
        <v/>
      </c>
      <c r="Q221" s="56">
        <v>2</v>
      </c>
      <c r="R221" s="56">
        <v>9</v>
      </c>
      <c r="S221" s="12" t="str">
        <f t="shared" si="63"/>
        <v>29</v>
      </c>
      <c r="T221" s="12">
        <f t="shared" si="64"/>
        <v>5</v>
      </c>
      <c r="U221" s="12">
        <f t="shared" ca="1" si="65"/>
        <v>28</v>
      </c>
      <c r="V221" s="12">
        <f t="shared" si="66"/>
        <v>6</v>
      </c>
      <c r="W221" s="12">
        <f t="shared" si="67"/>
        <v>2</v>
      </c>
      <c r="X221" s="12">
        <f t="shared" si="68"/>
        <v>3</v>
      </c>
    </row>
    <row r="222" spans="2:24" ht="23.1" customHeight="1" outlineLevel="1" x14ac:dyDescent="0.4">
      <c r="B222" s="41">
        <v>17</v>
      </c>
      <c r="C222" s="11" t="str">
        <f t="shared" ca="1" si="55"/>
        <v>37</v>
      </c>
      <c r="D222" s="11" t="str">
        <f t="shared" ca="1" si="56"/>
        <v>東京チャンプ</v>
      </c>
      <c r="E222" s="65"/>
      <c r="F222" s="11" t="str">
        <f t="shared" si="58"/>
        <v/>
      </c>
      <c r="G222" s="65"/>
      <c r="H222" s="11" t="str">
        <f t="shared" ca="1" si="57"/>
        <v>調布大塚SC B</v>
      </c>
      <c r="I222" s="11"/>
      <c r="J222" s="11" t="str">
        <f t="shared" ca="1" si="59"/>
        <v>予定</v>
      </c>
      <c r="M222" s="42">
        <v>17</v>
      </c>
      <c r="N222" s="12">
        <f t="shared" ca="1" si="60"/>
        <v>13</v>
      </c>
      <c r="O222" s="13" t="str">
        <f t="shared" ca="1" si="61"/>
        <v>馬込FC B</v>
      </c>
      <c r="P222" s="13" t="str">
        <f t="shared" ca="1" si="62"/>
        <v/>
      </c>
      <c r="Q222" s="56">
        <v>2</v>
      </c>
      <c r="R222" s="56">
        <v>10</v>
      </c>
      <c r="S222" s="12" t="str">
        <f t="shared" si="63"/>
        <v>210</v>
      </c>
      <c r="T222" s="12">
        <f t="shared" si="64"/>
        <v>5</v>
      </c>
      <c r="U222" s="12">
        <f t="shared" ca="1" si="65"/>
        <v>28</v>
      </c>
      <c r="V222" s="12">
        <f t="shared" si="66"/>
        <v>6</v>
      </c>
      <c r="W222" s="12">
        <f t="shared" si="67"/>
        <v>2</v>
      </c>
      <c r="X222" s="12">
        <f t="shared" si="68"/>
        <v>3</v>
      </c>
    </row>
    <row r="223" spans="2:24" ht="23.1" customHeight="1" outlineLevel="1" x14ac:dyDescent="0.4">
      <c r="B223" s="41">
        <v>18</v>
      </c>
      <c r="C223" s="11" t="str">
        <f t="shared" ca="1" si="55"/>
        <v>38</v>
      </c>
      <c r="D223" s="11" t="str">
        <f t="shared" ca="1" si="56"/>
        <v>東京チャンプ</v>
      </c>
      <c r="E223" s="65"/>
      <c r="F223" s="11" t="str">
        <f t="shared" si="58"/>
        <v/>
      </c>
      <c r="G223" s="65"/>
      <c r="H223" s="11" t="str">
        <f t="shared" ca="1" si="57"/>
        <v>池上FC A</v>
      </c>
      <c r="I223" s="11"/>
      <c r="J223" s="11" t="str">
        <f t="shared" ca="1" si="59"/>
        <v>予定</v>
      </c>
      <c r="M223" s="42">
        <v>18</v>
      </c>
      <c r="N223" s="12">
        <f t="shared" ca="1" si="60"/>
        <v>14</v>
      </c>
      <c r="O223" s="13" t="str">
        <f t="shared" ca="1" si="61"/>
        <v>東京チャンプ</v>
      </c>
      <c r="P223" s="13" t="str">
        <f t="shared" ca="1" si="62"/>
        <v>ボンバーズ</v>
      </c>
      <c r="Q223" s="56">
        <v>3</v>
      </c>
      <c r="R223" s="56">
        <v>4</v>
      </c>
      <c r="S223" s="12" t="str">
        <f t="shared" si="63"/>
        <v>34</v>
      </c>
      <c r="T223" s="12">
        <f t="shared" si="64"/>
        <v>5</v>
      </c>
      <c r="U223" s="12">
        <f t="shared" ca="1" si="65"/>
        <v>28</v>
      </c>
      <c r="V223" s="12">
        <f t="shared" si="66"/>
        <v>6</v>
      </c>
      <c r="W223" s="12">
        <f t="shared" si="67"/>
        <v>2</v>
      </c>
      <c r="X223" s="12">
        <f t="shared" si="68"/>
        <v>3</v>
      </c>
    </row>
    <row r="224" spans="2:24" ht="23.1" customHeight="1" outlineLevel="1" x14ac:dyDescent="0.4">
      <c r="B224" s="41">
        <v>19</v>
      </c>
      <c r="C224" s="11" t="str">
        <f t="shared" ca="1" si="55"/>
        <v>45</v>
      </c>
      <c r="D224" s="11" t="str">
        <f t="shared" ca="1" si="56"/>
        <v>ボンバーズ</v>
      </c>
      <c r="E224" s="65"/>
      <c r="F224" s="11" t="str">
        <f t="shared" si="58"/>
        <v/>
      </c>
      <c r="G224" s="65"/>
      <c r="H224" s="11" t="str">
        <f t="shared" ca="1" si="57"/>
        <v>松仙FC 2st</v>
      </c>
      <c r="I224" s="11"/>
      <c r="J224" s="11" t="str">
        <f t="shared" ca="1" si="59"/>
        <v>予定</v>
      </c>
      <c r="M224" s="42">
        <v>19</v>
      </c>
      <c r="N224" s="12">
        <f t="shared" ca="1" si="60"/>
        <v>15</v>
      </c>
      <c r="O224" s="13" t="str">
        <f t="shared" ca="1" si="61"/>
        <v>東京チャンプ</v>
      </c>
      <c r="P224" s="13" t="str">
        <f t="shared" ca="1" si="62"/>
        <v>松仙FC 2st</v>
      </c>
      <c r="Q224" s="56">
        <v>3</v>
      </c>
      <c r="R224" s="56">
        <v>5</v>
      </c>
      <c r="S224" s="12" t="str">
        <f t="shared" si="63"/>
        <v>35</v>
      </c>
      <c r="T224" s="12">
        <f t="shared" si="64"/>
        <v>5</v>
      </c>
      <c r="U224" s="12">
        <f t="shared" ca="1" si="65"/>
        <v>28</v>
      </c>
      <c r="V224" s="12">
        <f t="shared" si="66"/>
        <v>6</v>
      </c>
      <c r="W224" s="12">
        <f t="shared" si="67"/>
        <v>2</v>
      </c>
      <c r="X224" s="12">
        <f t="shared" si="68"/>
        <v>3</v>
      </c>
    </row>
    <row r="225" spans="2:24" ht="23.1" customHeight="1" outlineLevel="1" x14ac:dyDescent="0.4">
      <c r="B225" s="41">
        <v>20</v>
      </c>
      <c r="C225" s="11" t="str">
        <f t="shared" ca="1" si="55"/>
        <v>46</v>
      </c>
      <c r="D225" s="11" t="str">
        <f t="shared" ca="1" si="56"/>
        <v>ボンバーズ</v>
      </c>
      <c r="E225" s="65"/>
      <c r="F225" s="11" t="str">
        <f t="shared" si="58"/>
        <v/>
      </c>
      <c r="G225" s="65"/>
      <c r="H225" s="11" t="str">
        <f t="shared" ca="1" si="57"/>
        <v>FCウィンズ</v>
      </c>
      <c r="I225" s="11"/>
      <c r="J225" s="11" t="str">
        <f t="shared" ca="1" si="59"/>
        <v>予定</v>
      </c>
      <c r="M225" s="42">
        <v>20</v>
      </c>
      <c r="N225" s="12">
        <f t="shared" ca="1" si="60"/>
        <v>16</v>
      </c>
      <c r="O225" s="13" t="str">
        <f t="shared" ca="1" si="61"/>
        <v>東京チャンプ</v>
      </c>
      <c r="P225" s="13" t="str">
        <f t="shared" ca="1" si="62"/>
        <v>FCウィンズ</v>
      </c>
      <c r="Q225" s="56">
        <v>3</v>
      </c>
      <c r="R225" s="56">
        <v>6</v>
      </c>
      <c r="S225" s="12" t="str">
        <f t="shared" si="63"/>
        <v>36</v>
      </c>
      <c r="T225" s="12">
        <f t="shared" si="64"/>
        <v>5</v>
      </c>
      <c r="U225" s="12">
        <f t="shared" ca="1" si="65"/>
        <v>28</v>
      </c>
      <c r="V225" s="12">
        <f t="shared" si="66"/>
        <v>6</v>
      </c>
      <c r="W225" s="12">
        <f t="shared" si="67"/>
        <v>2</v>
      </c>
      <c r="X225" s="12">
        <f t="shared" si="68"/>
        <v>3</v>
      </c>
    </row>
    <row r="226" spans="2:24" ht="23.1" customHeight="1" outlineLevel="1" x14ac:dyDescent="0.4">
      <c r="B226" s="41">
        <v>21</v>
      </c>
      <c r="C226" s="11" t="str">
        <f t="shared" ca="1" si="55"/>
        <v>47</v>
      </c>
      <c r="D226" s="11" t="str">
        <f t="shared" ca="1" si="56"/>
        <v>ボンバーズ</v>
      </c>
      <c r="E226" s="65"/>
      <c r="F226" s="11"/>
      <c r="G226" s="65"/>
      <c r="H226" s="11" t="str">
        <f t="shared" ca="1" si="57"/>
        <v>調布大塚SC B</v>
      </c>
      <c r="I226" s="11"/>
      <c r="J226" s="11" t="str">
        <f t="shared" ca="1" si="59"/>
        <v>予定</v>
      </c>
      <c r="M226" s="42">
        <v>21</v>
      </c>
      <c r="N226" s="12">
        <f t="shared" ca="1" si="60"/>
        <v>17</v>
      </c>
      <c r="O226" s="13" t="str">
        <f t="shared" ca="1" si="61"/>
        <v>東京チャンプ</v>
      </c>
      <c r="P226" s="13" t="str">
        <f t="shared" ca="1" si="62"/>
        <v>調布大塚SC B</v>
      </c>
      <c r="Q226" s="56">
        <v>3</v>
      </c>
      <c r="R226" s="56">
        <v>7</v>
      </c>
      <c r="S226" s="12" t="str">
        <f t="shared" si="63"/>
        <v>37</v>
      </c>
      <c r="T226" s="12">
        <f t="shared" si="64"/>
        <v>5</v>
      </c>
      <c r="U226" s="12">
        <f t="shared" ca="1" si="65"/>
        <v>28</v>
      </c>
      <c r="V226" s="12">
        <f t="shared" si="66"/>
        <v>6</v>
      </c>
      <c r="W226" s="12">
        <f t="shared" si="67"/>
        <v>2</v>
      </c>
      <c r="X226" s="12">
        <f t="shared" si="68"/>
        <v>3</v>
      </c>
    </row>
    <row r="227" spans="2:24" ht="23.1" customHeight="1" outlineLevel="1" x14ac:dyDescent="0.4">
      <c r="B227" s="41">
        <v>22</v>
      </c>
      <c r="C227" s="11" t="str">
        <f t="shared" ca="1" si="55"/>
        <v>48</v>
      </c>
      <c r="D227" s="11" t="str">
        <f t="shared" ca="1" si="56"/>
        <v>ボンバーズ</v>
      </c>
      <c r="E227" s="65"/>
      <c r="F227" s="11" t="str">
        <f t="shared" ref="F227:F250" si="69">IF(AND(E227&lt;&gt;"",G227&lt;&gt;""),"-","")</f>
        <v/>
      </c>
      <c r="G227" s="65"/>
      <c r="H227" s="11" t="str">
        <f t="shared" ca="1" si="57"/>
        <v>池上FC A</v>
      </c>
      <c r="I227" s="11"/>
      <c r="J227" s="11" t="str">
        <f t="shared" ca="1" si="59"/>
        <v>予定</v>
      </c>
      <c r="M227" s="42">
        <v>22</v>
      </c>
      <c r="N227" s="12">
        <f t="shared" ca="1" si="60"/>
        <v>18</v>
      </c>
      <c r="O227" s="13" t="str">
        <f t="shared" ca="1" si="61"/>
        <v>東京チャンプ</v>
      </c>
      <c r="P227" s="13" t="str">
        <f t="shared" ca="1" si="62"/>
        <v>池上FC A</v>
      </c>
      <c r="Q227" s="56">
        <v>3</v>
      </c>
      <c r="R227" s="56">
        <v>8</v>
      </c>
      <c r="S227" s="12" t="str">
        <f t="shared" si="63"/>
        <v>38</v>
      </c>
      <c r="T227" s="12">
        <f t="shared" si="64"/>
        <v>5</v>
      </c>
      <c r="U227" s="12">
        <f t="shared" ca="1" si="65"/>
        <v>28</v>
      </c>
      <c r="V227" s="12">
        <f t="shared" si="66"/>
        <v>6</v>
      </c>
      <c r="W227" s="12">
        <f t="shared" si="67"/>
        <v>2</v>
      </c>
      <c r="X227" s="12">
        <f t="shared" si="68"/>
        <v>3</v>
      </c>
    </row>
    <row r="228" spans="2:24" ht="23.1" customHeight="1" outlineLevel="1" x14ac:dyDescent="0.4">
      <c r="B228" s="41">
        <v>23</v>
      </c>
      <c r="C228" s="11" t="str">
        <f t="shared" ca="1" si="55"/>
        <v>56</v>
      </c>
      <c r="D228" s="11" t="str">
        <f t="shared" ca="1" si="56"/>
        <v>松仙FC 2st</v>
      </c>
      <c r="E228" s="65"/>
      <c r="F228" s="11" t="str">
        <f t="shared" si="69"/>
        <v/>
      </c>
      <c r="G228" s="65"/>
      <c r="H228" s="11" t="str">
        <f t="shared" ca="1" si="57"/>
        <v>FCウィンズ</v>
      </c>
      <c r="I228" s="11"/>
      <c r="J228" s="11" t="str">
        <f t="shared" ca="1" si="59"/>
        <v>予定</v>
      </c>
      <c r="M228" s="42">
        <v>23</v>
      </c>
      <c r="N228" s="12">
        <f t="shared" ca="1" si="60"/>
        <v>18</v>
      </c>
      <c r="O228" s="13" t="str">
        <f t="shared" ca="1" si="61"/>
        <v>東京チャンプ</v>
      </c>
      <c r="P228" s="13" t="str">
        <f t="shared" ca="1" si="62"/>
        <v/>
      </c>
      <c r="Q228" s="56">
        <v>3</v>
      </c>
      <c r="R228" s="56">
        <v>9</v>
      </c>
      <c r="S228" s="12" t="str">
        <f t="shared" si="63"/>
        <v>39</v>
      </c>
      <c r="T228" s="12">
        <f t="shared" si="64"/>
        <v>5</v>
      </c>
      <c r="U228" s="12">
        <f t="shared" ca="1" si="65"/>
        <v>28</v>
      </c>
      <c r="V228" s="12">
        <f t="shared" si="66"/>
        <v>6</v>
      </c>
      <c r="W228" s="12">
        <f t="shared" si="67"/>
        <v>2</v>
      </c>
      <c r="X228" s="12">
        <f t="shared" si="68"/>
        <v>3</v>
      </c>
    </row>
    <row r="229" spans="2:24" ht="23.1" customHeight="1" outlineLevel="1" x14ac:dyDescent="0.4">
      <c r="B229" s="41">
        <v>24</v>
      </c>
      <c r="C229" s="11" t="str">
        <f t="shared" ca="1" si="55"/>
        <v>57</v>
      </c>
      <c r="D229" s="11" t="str">
        <f t="shared" ca="1" si="56"/>
        <v>松仙FC 2st</v>
      </c>
      <c r="E229" s="65"/>
      <c r="F229" s="11" t="str">
        <f t="shared" si="69"/>
        <v/>
      </c>
      <c r="G229" s="65"/>
      <c r="H229" s="11" t="str">
        <f t="shared" ca="1" si="57"/>
        <v>調布大塚SC B</v>
      </c>
      <c r="I229" s="11"/>
      <c r="J229" s="11" t="str">
        <f t="shared" ca="1" si="59"/>
        <v>予定</v>
      </c>
      <c r="M229" s="42">
        <v>24</v>
      </c>
      <c r="N229" s="12">
        <f t="shared" ca="1" si="60"/>
        <v>18</v>
      </c>
      <c r="O229" s="13" t="str">
        <f t="shared" ca="1" si="61"/>
        <v>東京チャンプ</v>
      </c>
      <c r="P229" s="13" t="str">
        <f t="shared" ca="1" si="62"/>
        <v/>
      </c>
      <c r="Q229" s="56">
        <v>3</v>
      </c>
      <c r="R229" s="56">
        <v>10</v>
      </c>
      <c r="S229" s="12" t="str">
        <f t="shared" si="63"/>
        <v>310</v>
      </c>
      <c r="T229" s="12">
        <f t="shared" si="64"/>
        <v>5</v>
      </c>
      <c r="U229" s="12">
        <f t="shared" ca="1" si="65"/>
        <v>28</v>
      </c>
      <c r="V229" s="12">
        <f t="shared" si="66"/>
        <v>6</v>
      </c>
      <c r="W229" s="12">
        <f t="shared" si="67"/>
        <v>2</v>
      </c>
      <c r="X229" s="12">
        <f t="shared" si="68"/>
        <v>3</v>
      </c>
    </row>
    <row r="230" spans="2:24" ht="23.1" customHeight="1" outlineLevel="1" x14ac:dyDescent="0.4">
      <c r="B230" s="41">
        <v>25</v>
      </c>
      <c r="C230" s="11" t="str">
        <f t="shared" ca="1" si="55"/>
        <v>58</v>
      </c>
      <c r="D230" s="11" t="str">
        <f t="shared" ca="1" si="56"/>
        <v>松仙FC 2st</v>
      </c>
      <c r="E230" s="65"/>
      <c r="F230" s="11" t="str">
        <f t="shared" si="69"/>
        <v/>
      </c>
      <c r="G230" s="65"/>
      <c r="H230" s="11" t="str">
        <f t="shared" ca="1" si="57"/>
        <v>池上FC A</v>
      </c>
      <c r="I230" s="11"/>
      <c r="J230" s="11" t="str">
        <f t="shared" ca="1" si="59"/>
        <v>予定</v>
      </c>
      <c r="M230" s="42">
        <v>25</v>
      </c>
      <c r="N230" s="12">
        <f t="shared" ca="1" si="60"/>
        <v>19</v>
      </c>
      <c r="O230" s="13" t="str">
        <f t="shared" ca="1" si="61"/>
        <v>ボンバーズ</v>
      </c>
      <c r="P230" s="13" t="str">
        <f t="shared" ca="1" si="62"/>
        <v>松仙FC 2st</v>
      </c>
      <c r="Q230" s="56">
        <v>4</v>
      </c>
      <c r="R230" s="56">
        <v>5</v>
      </c>
      <c r="S230" s="12" t="str">
        <f t="shared" si="63"/>
        <v>45</v>
      </c>
      <c r="T230" s="12">
        <f t="shared" si="64"/>
        <v>5</v>
      </c>
      <c r="U230" s="12">
        <f t="shared" ca="1" si="65"/>
        <v>28</v>
      </c>
      <c r="V230" s="12">
        <f t="shared" si="66"/>
        <v>6</v>
      </c>
      <c r="W230" s="12">
        <f t="shared" si="67"/>
        <v>2</v>
      </c>
      <c r="X230" s="12">
        <f t="shared" si="68"/>
        <v>3</v>
      </c>
    </row>
    <row r="231" spans="2:24" ht="23.1" customHeight="1" outlineLevel="1" x14ac:dyDescent="0.4">
      <c r="B231" s="41">
        <v>26</v>
      </c>
      <c r="C231" s="11" t="str">
        <f t="shared" ca="1" si="55"/>
        <v>67</v>
      </c>
      <c r="D231" s="11" t="str">
        <f t="shared" ca="1" si="56"/>
        <v>FCウィンズ</v>
      </c>
      <c r="E231" s="65"/>
      <c r="F231" s="11" t="str">
        <f t="shared" si="69"/>
        <v/>
      </c>
      <c r="G231" s="65"/>
      <c r="H231" s="11" t="str">
        <f t="shared" ca="1" si="57"/>
        <v>調布大塚SC B</v>
      </c>
      <c r="I231" s="11"/>
      <c r="J231" s="11" t="str">
        <f t="shared" ca="1" si="59"/>
        <v>予定</v>
      </c>
      <c r="M231" s="42">
        <v>26</v>
      </c>
      <c r="N231" s="12">
        <f t="shared" ca="1" si="60"/>
        <v>20</v>
      </c>
      <c r="O231" s="13" t="str">
        <f t="shared" ca="1" si="61"/>
        <v>ボンバーズ</v>
      </c>
      <c r="P231" s="13" t="str">
        <f t="shared" ca="1" si="62"/>
        <v>FCウィンズ</v>
      </c>
      <c r="Q231" s="56">
        <v>4</v>
      </c>
      <c r="R231" s="56">
        <v>6</v>
      </c>
      <c r="S231" s="12" t="str">
        <f t="shared" si="63"/>
        <v>46</v>
      </c>
      <c r="T231" s="12">
        <f t="shared" si="64"/>
        <v>5</v>
      </c>
      <c r="U231" s="12">
        <f t="shared" ca="1" si="65"/>
        <v>28</v>
      </c>
      <c r="V231" s="12">
        <f t="shared" si="66"/>
        <v>6</v>
      </c>
      <c r="W231" s="12">
        <f t="shared" si="67"/>
        <v>2</v>
      </c>
      <c r="X231" s="12">
        <f t="shared" si="68"/>
        <v>3</v>
      </c>
    </row>
    <row r="232" spans="2:24" ht="23.1" customHeight="1" outlineLevel="1" x14ac:dyDescent="0.4">
      <c r="B232" s="41">
        <v>27</v>
      </c>
      <c r="C232" s="11" t="str">
        <f t="shared" ca="1" si="55"/>
        <v>68</v>
      </c>
      <c r="D232" s="11" t="str">
        <f t="shared" ca="1" si="56"/>
        <v>FCウィンズ</v>
      </c>
      <c r="E232" s="65"/>
      <c r="F232" s="11" t="str">
        <f t="shared" si="69"/>
        <v/>
      </c>
      <c r="G232" s="65"/>
      <c r="H232" s="11" t="str">
        <f t="shared" ca="1" si="57"/>
        <v>池上FC A</v>
      </c>
      <c r="I232" s="11"/>
      <c r="J232" s="11" t="str">
        <f t="shared" ca="1" si="59"/>
        <v>予定</v>
      </c>
      <c r="M232" s="42">
        <v>27</v>
      </c>
      <c r="N232" s="12">
        <f t="shared" ca="1" si="60"/>
        <v>21</v>
      </c>
      <c r="O232" s="13" t="str">
        <f t="shared" ca="1" si="61"/>
        <v>ボンバーズ</v>
      </c>
      <c r="P232" s="13" t="str">
        <f t="shared" ca="1" si="62"/>
        <v>調布大塚SC B</v>
      </c>
      <c r="Q232" s="56">
        <v>4</v>
      </c>
      <c r="R232" s="56">
        <v>7</v>
      </c>
      <c r="S232" s="12" t="str">
        <f t="shared" si="63"/>
        <v>47</v>
      </c>
      <c r="T232" s="12">
        <f t="shared" si="64"/>
        <v>5</v>
      </c>
      <c r="U232" s="12">
        <f t="shared" ca="1" si="65"/>
        <v>28</v>
      </c>
      <c r="V232" s="12">
        <f t="shared" si="66"/>
        <v>6</v>
      </c>
      <c r="W232" s="12">
        <f t="shared" si="67"/>
        <v>2</v>
      </c>
      <c r="X232" s="12">
        <f t="shared" si="68"/>
        <v>3</v>
      </c>
    </row>
    <row r="233" spans="2:24" ht="23.1" customHeight="1" outlineLevel="1" x14ac:dyDescent="0.4">
      <c r="B233" s="41">
        <v>28</v>
      </c>
      <c r="C233" s="11" t="str">
        <f t="shared" ca="1" si="55"/>
        <v>78</v>
      </c>
      <c r="D233" s="11" t="str">
        <f t="shared" ca="1" si="56"/>
        <v>調布大塚SC B</v>
      </c>
      <c r="E233" s="65"/>
      <c r="F233" s="11" t="str">
        <f t="shared" si="69"/>
        <v/>
      </c>
      <c r="G233" s="65"/>
      <c r="H233" s="11" t="str">
        <f t="shared" ca="1" si="57"/>
        <v>池上FC A</v>
      </c>
      <c r="I233" s="11"/>
      <c r="J233" s="11" t="str">
        <f t="shared" ca="1" si="59"/>
        <v>予定</v>
      </c>
      <c r="M233" s="42">
        <v>28</v>
      </c>
      <c r="N233" s="12">
        <f t="shared" ca="1" si="60"/>
        <v>22</v>
      </c>
      <c r="O233" s="13" t="str">
        <f t="shared" ca="1" si="61"/>
        <v>ボンバーズ</v>
      </c>
      <c r="P233" s="13" t="str">
        <f t="shared" ca="1" si="62"/>
        <v>池上FC A</v>
      </c>
      <c r="Q233" s="56">
        <v>4</v>
      </c>
      <c r="R233" s="56">
        <v>8</v>
      </c>
      <c r="S233" s="12" t="str">
        <f t="shared" si="63"/>
        <v>48</v>
      </c>
      <c r="T233" s="12">
        <f t="shared" si="64"/>
        <v>5</v>
      </c>
      <c r="U233" s="12">
        <f t="shared" ca="1" si="65"/>
        <v>28</v>
      </c>
      <c r="V233" s="12">
        <f t="shared" si="66"/>
        <v>6</v>
      </c>
      <c r="W233" s="12">
        <f t="shared" si="67"/>
        <v>2</v>
      </c>
      <c r="X233" s="12">
        <f t="shared" si="68"/>
        <v>3</v>
      </c>
    </row>
    <row r="234" spans="2:24" ht="23.1" customHeight="1" outlineLevel="1" x14ac:dyDescent="0.4">
      <c r="B234" s="41">
        <v>29</v>
      </c>
      <c r="C234" s="11" t="str">
        <f t="shared" ca="1" si="55"/>
        <v/>
      </c>
      <c r="D234" s="11" t="str">
        <f t="shared" ca="1" si="56"/>
        <v/>
      </c>
      <c r="E234" s="65"/>
      <c r="F234" s="11" t="str">
        <f t="shared" si="69"/>
        <v/>
      </c>
      <c r="G234" s="65"/>
      <c r="H234" s="11" t="str">
        <f t="shared" ca="1" si="57"/>
        <v/>
      </c>
      <c r="I234" s="11"/>
      <c r="J234" s="11" t="str">
        <f t="shared" ca="1" si="59"/>
        <v/>
      </c>
      <c r="M234" s="42">
        <v>29</v>
      </c>
      <c r="N234" s="12">
        <f t="shared" ca="1" si="60"/>
        <v>22</v>
      </c>
      <c r="O234" s="13" t="str">
        <f t="shared" ca="1" si="61"/>
        <v>ボンバーズ</v>
      </c>
      <c r="P234" s="13" t="str">
        <f t="shared" ca="1" si="62"/>
        <v/>
      </c>
      <c r="Q234" s="56">
        <v>4</v>
      </c>
      <c r="R234" s="56">
        <v>9</v>
      </c>
      <c r="S234" s="12" t="str">
        <f t="shared" si="63"/>
        <v>49</v>
      </c>
      <c r="T234" s="12">
        <f t="shared" si="64"/>
        <v>5</v>
      </c>
      <c r="U234" s="12">
        <f t="shared" ca="1" si="65"/>
        <v>28</v>
      </c>
      <c r="V234" s="12">
        <f t="shared" si="66"/>
        <v>6</v>
      </c>
      <c r="W234" s="12">
        <f t="shared" si="67"/>
        <v>2</v>
      </c>
      <c r="X234" s="12">
        <f t="shared" si="68"/>
        <v>3</v>
      </c>
    </row>
    <row r="235" spans="2:24" ht="23.1" customHeight="1" outlineLevel="1" x14ac:dyDescent="0.4">
      <c r="B235" s="41">
        <v>30</v>
      </c>
      <c r="C235" s="11" t="str">
        <f t="shared" ca="1" si="55"/>
        <v/>
      </c>
      <c r="D235" s="11" t="str">
        <f t="shared" ca="1" si="56"/>
        <v/>
      </c>
      <c r="E235" s="65"/>
      <c r="F235" s="11" t="str">
        <f t="shared" si="69"/>
        <v/>
      </c>
      <c r="G235" s="65"/>
      <c r="H235" s="11" t="str">
        <f t="shared" ca="1" si="57"/>
        <v/>
      </c>
      <c r="I235" s="11"/>
      <c r="J235" s="11" t="str">
        <f t="shared" ca="1" si="59"/>
        <v/>
      </c>
      <c r="M235" s="42">
        <v>30</v>
      </c>
      <c r="N235" s="12">
        <f t="shared" ca="1" si="60"/>
        <v>22</v>
      </c>
      <c r="O235" s="13" t="str">
        <f t="shared" ca="1" si="61"/>
        <v>ボンバーズ</v>
      </c>
      <c r="P235" s="13" t="str">
        <f t="shared" ca="1" si="62"/>
        <v/>
      </c>
      <c r="Q235" s="56">
        <v>4</v>
      </c>
      <c r="R235" s="56">
        <v>10</v>
      </c>
      <c r="S235" s="12" t="str">
        <f t="shared" si="63"/>
        <v>410</v>
      </c>
      <c r="T235" s="12">
        <f t="shared" si="64"/>
        <v>5</v>
      </c>
      <c r="U235" s="12">
        <f t="shared" ca="1" si="65"/>
        <v>28</v>
      </c>
      <c r="V235" s="12">
        <f t="shared" si="66"/>
        <v>6</v>
      </c>
      <c r="W235" s="12">
        <f t="shared" si="67"/>
        <v>2</v>
      </c>
      <c r="X235" s="12">
        <f t="shared" si="68"/>
        <v>3</v>
      </c>
    </row>
    <row r="236" spans="2:24" ht="23.1" customHeight="1" outlineLevel="1" x14ac:dyDescent="0.4">
      <c r="B236" s="41">
        <v>31</v>
      </c>
      <c r="C236" s="11" t="str">
        <f t="shared" ca="1" si="55"/>
        <v/>
      </c>
      <c r="D236" s="11" t="str">
        <f t="shared" ca="1" si="56"/>
        <v/>
      </c>
      <c r="E236" s="65"/>
      <c r="F236" s="11" t="str">
        <f t="shared" si="69"/>
        <v/>
      </c>
      <c r="G236" s="65"/>
      <c r="H236" s="11" t="str">
        <f t="shared" ca="1" si="57"/>
        <v/>
      </c>
      <c r="I236" s="11"/>
      <c r="J236" s="11" t="str">
        <f t="shared" ca="1" si="59"/>
        <v/>
      </c>
      <c r="M236" s="42">
        <v>31</v>
      </c>
      <c r="N236" s="12">
        <f t="shared" ca="1" si="60"/>
        <v>23</v>
      </c>
      <c r="O236" s="13" t="str">
        <f t="shared" ca="1" si="61"/>
        <v>松仙FC 2st</v>
      </c>
      <c r="P236" s="13" t="str">
        <f t="shared" ca="1" si="62"/>
        <v>FCウィンズ</v>
      </c>
      <c r="Q236" s="56">
        <v>5</v>
      </c>
      <c r="R236" s="56">
        <v>6</v>
      </c>
      <c r="S236" s="12" t="str">
        <f t="shared" si="63"/>
        <v>56</v>
      </c>
      <c r="T236" s="12">
        <f t="shared" si="64"/>
        <v>5</v>
      </c>
      <c r="U236" s="12">
        <f t="shared" ca="1" si="65"/>
        <v>28</v>
      </c>
      <c r="V236" s="12">
        <f t="shared" si="66"/>
        <v>6</v>
      </c>
      <c r="W236" s="12">
        <f t="shared" si="67"/>
        <v>2</v>
      </c>
      <c r="X236" s="12">
        <f t="shared" si="68"/>
        <v>3</v>
      </c>
    </row>
    <row r="237" spans="2:24" ht="23.1" customHeight="1" outlineLevel="1" x14ac:dyDescent="0.4">
      <c r="B237" s="41">
        <v>32</v>
      </c>
      <c r="C237" s="11" t="str">
        <f t="shared" ca="1" si="55"/>
        <v/>
      </c>
      <c r="D237" s="11" t="str">
        <f t="shared" ca="1" si="56"/>
        <v/>
      </c>
      <c r="E237" s="65"/>
      <c r="F237" s="11" t="str">
        <f t="shared" si="69"/>
        <v/>
      </c>
      <c r="G237" s="65"/>
      <c r="H237" s="11" t="str">
        <f t="shared" ca="1" si="57"/>
        <v/>
      </c>
      <c r="I237" s="11"/>
      <c r="J237" s="11" t="str">
        <f t="shared" ca="1" si="59"/>
        <v/>
      </c>
      <c r="M237" s="42">
        <v>32</v>
      </c>
      <c r="N237" s="12">
        <f t="shared" ca="1" si="60"/>
        <v>24</v>
      </c>
      <c r="O237" s="13" t="str">
        <f t="shared" ca="1" si="61"/>
        <v>松仙FC 2st</v>
      </c>
      <c r="P237" s="13" t="str">
        <f t="shared" ca="1" si="62"/>
        <v>調布大塚SC B</v>
      </c>
      <c r="Q237" s="56">
        <v>5</v>
      </c>
      <c r="R237" s="56">
        <v>7</v>
      </c>
      <c r="S237" s="12" t="str">
        <f t="shared" si="63"/>
        <v>57</v>
      </c>
      <c r="T237" s="12">
        <f t="shared" si="64"/>
        <v>5</v>
      </c>
      <c r="U237" s="12">
        <f t="shared" ca="1" si="65"/>
        <v>28</v>
      </c>
      <c r="V237" s="12">
        <f t="shared" si="66"/>
        <v>6</v>
      </c>
      <c r="W237" s="12">
        <f t="shared" si="67"/>
        <v>2</v>
      </c>
      <c r="X237" s="12">
        <f t="shared" si="68"/>
        <v>3</v>
      </c>
    </row>
    <row r="238" spans="2:24" ht="23.1" customHeight="1" outlineLevel="1" x14ac:dyDescent="0.4">
      <c r="B238" s="41">
        <v>33</v>
      </c>
      <c r="C238" s="11" t="str">
        <f t="shared" ca="1" si="55"/>
        <v/>
      </c>
      <c r="D238" s="11" t="str">
        <f t="shared" ca="1" si="56"/>
        <v/>
      </c>
      <c r="E238" s="65"/>
      <c r="F238" s="11" t="str">
        <f t="shared" si="69"/>
        <v/>
      </c>
      <c r="G238" s="65"/>
      <c r="H238" s="11" t="str">
        <f t="shared" ca="1" si="57"/>
        <v/>
      </c>
      <c r="I238" s="11"/>
      <c r="J238" s="11" t="str">
        <f t="shared" ca="1" si="59"/>
        <v/>
      </c>
      <c r="M238" s="42">
        <v>33</v>
      </c>
      <c r="N238" s="12">
        <f t="shared" ca="1" si="60"/>
        <v>25</v>
      </c>
      <c r="O238" s="13" t="str">
        <f t="shared" ca="1" si="61"/>
        <v>松仙FC 2st</v>
      </c>
      <c r="P238" s="13" t="str">
        <f t="shared" ca="1" si="62"/>
        <v>池上FC A</v>
      </c>
      <c r="Q238" s="56">
        <v>5</v>
      </c>
      <c r="R238" s="56">
        <v>8</v>
      </c>
      <c r="S238" s="12" t="str">
        <f t="shared" si="63"/>
        <v>58</v>
      </c>
      <c r="T238" s="12">
        <f t="shared" si="64"/>
        <v>5</v>
      </c>
      <c r="U238" s="12">
        <f t="shared" ca="1" si="65"/>
        <v>28</v>
      </c>
      <c r="V238" s="12">
        <f t="shared" si="66"/>
        <v>6</v>
      </c>
      <c r="W238" s="12">
        <f t="shared" si="67"/>
        <v>2</v>
      </c>
      <c r="X238" s="12">
        <f t="shared" si="68"/>
        <v>3</v>
      </c>
    </row>
    <row r="239" spans="2:24" ht="23.1" customHeight="1" outlineLevel="1" x14ac:dyDescent="0.4">
      <c r="B239" s="41">
        <v>34</v>
      </c>
      <c r="C239" s="11" t="str">
        <f t="shared" ca="1" si="55"/>
        <v/>
      </c>
      <c r="D239" s="11" t="str">
        <f t="shared" ca="1" si="56"/>
        <v/>
      </c>
      <c r="E239" s="65"/>
      <c r="F239" s="11" t="str">
        <f t="shared" si="69"/>
        <v/>
      </c>
      <c r="G239" s="65"/>
      <c r="H239" s="11" t="str">
        <f t="shared" ca="1" si="57"/>
        <v/>
      </c>
      <c r="I239" s="11"/>
      <c r="J239" s="11" t="str">
        <f t="shared" ca="1" si="59"/>
        <v/>
      </c>
      <c r="M239" s="42">
        <v>34</v>
      </c>
      <c r="N239" s="12">
        <f t="shared" ca="1" si="60"/>
        <v>25</v>
      </c>
      <c r="O239" s="13" t="str">
        <f t="shared" ca="1" si="61"/>
        <v>松仙FC 2st</v>
      </c>
      <c r="P239" s="13" t="str">
        <f t="shared" ca="1" si="62"/>
        <v/>
      </c>
      <c r="Q239" s="56">
        <v>5</v>
      </c>
      <c r="R239" s="56">
        <v>9</v>
      </c>
      <c r="S239" s="12" t="str">
        <f t="shared" si="63"/>
        <v>59</v>
      </c>
      <c r="T239" s="12">
        <f t="shared" si="64"/>
        <v>5</v>
      </c>
      <c r="U239" s="12">
        <f t="shared" ca="1" si="65"/>
        <v>28</v>
      </c>
      <c r="V239" s="12">
        <f t="shared" si="66"/>
        <v>6</v>
      </c>
      <c r="W239" s="12">
        <f t="shared" si="67"/>
        <v>2</v>
      </c>
      <c r="X239" s="12">
        <f t="shared" si="68"/>
        <v>3</v>
      </c>
    </row>
    <row r="240" spans="2:24" ht="23.1" customHeight="1" outlineLevel="1" x14ac:dyDescent="0.4">
      <c r="B240" s="41">
        <v>35</v>
      </c>
      <c r="C240" s="11" t="str">
        <f t="shared" ca="1" si="55"/>
        <v/>
      </c>
      <c r="D240" s="11" t="str">
        <f t="shared" ca="1" si="56"/>
        <v/>
      </c>
      <c r="E240" s="65"/>
      <c r="F240" s="11" t="str">
        <f t="shared" si="69"/>
        <v/>
      </c>
      <c r="G240" s="65"/>
      <c r="H240" s="11" t="str">
        <f t="shared" ca="1" si="57"/>
        <v/>
      </c>
      <c r="I240" s="11"/>
      <c r="J240" s="11" t="str">
        <f t="shared" ca="1" si="59"/>
        <v/>
      </c>
      <c r="M240" s="42">
        <v>35</v>
      </c>
      <c r="N240" s="12">
        <f t="shared" ca="1" si="60"/>
        <v>25</v>
      </c>
      <c r="O240" s="13" t="str">
        <f t="shared" ca="1" si="61"/>
        <v>松仙FC 2st</v>
      </c>
      <c r="P240" s="13" t="str">
        <f t="shared" ca="1" si="62"/>
        <v/>
      </c>
      <c r="Q240" s="56">
        <v>5</v>
      </c>
      <c r="R240" s="56">
        <v>10</v>
      </c>
      <c r="S240" s="12" t="str">
        <f t="shared" si="63"/>
        <v>510</v>
      </c>
      <c r="T240" s="12">
        <f t="shared" si="64"/>
        <v>5</v>
      </c>
      <c r="U240" s="12">
        <f t="shared" ca="1" si="65"/>
        <v>28</v>
      </c>
      <c r="V240" s="12">
        <f t="shared" si="66"/>
        <v>6</v>
      </c>
      <c r="W240" s="12">
        <f t="shared" si="67"/>
        <v>2</v>
      </c>
      <c r="X240" s="12">
        <f t="shared" si="68"/>
        <v>3</v>
      </c>
    </row>
    <row r="241" spans="2:24" ht="23.1" customHeight="1" outlineLevel="1" x14ac:dyDescent="0.4">
      <c r="B241" s="41">
        <v>36</v>
      </c>
      <c r="C241" s="11" t="str">
        <f t="shared" ca="1" si="55"/>
        <v/>
      </c>
      <c r="D241" s="11" t="str">
        <f t="shared" ca="1" si="56"/>
        <v/>
      </c>
      <c r="E241" s="65"/>
      <c r="F241" s="11" t="str">
        <f t="shared" si="69"/>
        <v/>
      </c>
      <c r="G241" s="65"/>
      <c r="H241" s="11" t="str">
        <f t="shared" ca="1" si="57"/>
        <v/>
      </c>
      <c r="I241" s="11"/>
      <c r="J241" s="11" t="str">
        <f t="shared" ca="1" si="59"/>
        <v/>
      </c>
      <c r="M241" s="42">
        <v>36</v>
      </c>
      <c r="N241" s="12">
        <f t="shared" ca="1" si="60"/>
        <v>26</v>
      </c>
      <c r="O241" s="13" t="str">
        <f t="shared" ca="1" si="61"/>
        <v>FCウィンズ</v>
      </c>
      <c r="P241" s="13" t="str">
        <f t="shared" ca="1" si="62"/>
        <v>調布大塚SC B</v>
      </c>
      <c r="Q241" s="56">
        <v>6</v>
      </c>
      <c r="R241" s="56">
        <v>7</v>
      </c>
      <c r="S241" s="12" t="str">
        <f t="shared" si="63"/>
        <v>67</v>
      </c>
      <c r="T241" s="12">
        <f t="shared" si="64"/>
        <v>5</v>
      </c>
      <c r="U241" s="12">
        <f t="shared" ca="1" si="65"/>
        <v>28</v>
      </c>
      <c r="V241" s="12">
        <f t="shared" si="66"/>
        <v>6</v>
      </c>
      <c r="W241" s="12">
        <f t="shared" si="67"/>
        <v>2</v>
      </c>
      <c r="X241" s="12">
        <f t="shared" si="68"/>
        <v>3</v>
      </c>
    </row>
    <row r="242" spans="2:24" ht="23.1" customHeight="1" outlineLevel="1" x14ac:dyDescent="0.4">
      <c r="B242" s="41">
        <v>37</v>
      </c>
      <c r="C242" s="11" t="str">
        <f t="shared" ca="1" si="55"/>
        <v/>
      </c>
      <c r="D242" s="11" t="str">
        <f t="shared" ca="1" si="56"/>
        <v/>
      </c>
      <c r="E242" s="65"/>
      <c r="F242" s="11" t="str">
        <f t="shared" si="69"/>
        <v/>
      </c>
      <c r="G242" s="65"/>
      <c r="H242" s="11" t="str">
        <f t="shared" ca="1" si="57"/>
        <v/>
      </c>
      <c r="I242" s="11"/>
      <c r="J242" s="11" t="str">
        <f t="shared" ca="1" si="59"/>
        <v/>
      </c>
      <c r="M242" s="42">
        <v>37</v>
      </c>
      <c r="N242" s="12">
        <f t="shared" ca="1" si="60"/>
        <v>27</v>
      </c>
      <c r="O242" s="13" t="str">
        <f t="shared" ca="1" si="61"/>
        <v>FCウィンズ</v>
      </c>
      <c r="P242" s="13" t="str">
        <f t="shared" ca="1" si="62"/>
        <v>池上FC A</v>
      </c>
      <c r="Q242" s="56">
        <v>6</v>
      </c>
      <c r="R242" s="56">
        <v>8</v>
      </c>
      <c r="S242" s="12" t="str">
        <f t="shared" si="63"/>
        <v>68</v>
      </c>
      <c r="T242" s="12">
        <f t="shared" si="64"/>
        <v>5</v>
      </c>
      <c r="U242" s="12">
        <f t="shared" ca="1" si="65"/>
        <v>28</v>
      </c>
      <c r="V242" s="12">
        <f t="shared" si="66"/>
        <v>6</v>
      </c>
      <c r="W242" s="12">
        <f t="shared" si="67"/>
        <v>2</v>
      </c>
      <c r="X242" s="12">
        <f t="shared" si="68"/>
        <v>3</v>
      </c>
    </row>
    <row r="243" spans="2:24" ht="23.1" customHeight="1" outlineLevel="1" x14ac:dyDescent="0.4">
      <c r="B243" s="41">
        <v>38</v>
      </c>
      <c r="C243" s="11" t="str">
        <f t="shared" ca="1" si="55"/>
        <v/>
      </c>
      <c r="D243" s="11" t="str">
        <f t="shared" ca="1" si="56"/>
        <v/>
      </c>
      <c r="E243" s="65"/>
      <c r="F243" s="11" t="str">
        <f t="shared" si="69"/>
        <v/>
      </c>
      <c r="G243" s="65"/>
      <c r="H243" s="11" t="str">
        <f t="shared" ca="1" si="57"/>
        <v/>
      </c>
      <c r="I243" s="11"/>
      <c r="J243" s="11" t="str">
        <f t="shared" ca="1" si="59"/>
        <v/>
      </c>
      <c r="M243" s="42">
        <v>38</v>
      </c>
      <c r="N243" s="12">
        <f t="shared" ca="1" si="60"/>
        <v>27</v>
      </c>
      <c r="O243" s="13" t="str">
        <f t="shared" ca="1" si="61"/>
        <v>FCウィンズ</v>
      </c>
      <c r="P243" s="13" t="str">
        <f t="shared" ca="1" si="62"/>
        <v/>
      </c>
      <c r="Q243" s="56">
        <v>6</v>
      </c>
      <c r="R243" s="56">
        <v>9</v>
      </c>
      <c r="S243" s="12" t="str">
        <f t="shared" si="63"/>
        <v>69</v>
      </c>
      <c r="T243" s="12">
        <f t="shared" si="64"/>
        <v>5</v>
      </c>
      <c r="U243" s="12">
        <f t="shared" ca="1" si="65"/>
        <v>28</v>
      </c>
      <c r="V243" s="12">
        <f t="shared" si="66"/>
        <v>6</v>
      </c>
      <c r="W243" s="12">
        <f t="shared" si="67"/>
        <v>2</v>
      </c>
      <c r="X243" s="12">
        <f t="shared" si="68"/>
        <v>3</v>
      </c>
    </row>
    <row r="244" spans="2:24" ht="23.1" customHeight="1" outlineLevel="1" x14ac:dyDescent="0.4">
      <c r="B244" s="41">
        <v>39</v>
      </c>
      <c r="C244" s="11" t="str">
        <f t="shared" ca="1" si="55"/>
        <v/>
      </c>
      <c r="D244" s="11" t="str">
        <f t="shared" ca="1" si="56"/>
        <v/>
      </c>
      <c r="E244" s="65"/>
      <c r="F244" s="11" t="str">
        <f t="shared" si="69"/>
        <v/>
      </c>
      <c r="G244" s="65"/>
      <c r="H244" s="11" t="str">
        <f t="shared" ca="1" si="57"/>
        <v/>
      </c>
      <c r="I244" s="11"/>
      <c r="J244" s="11" t="str">
        <f t="shared" ca="1" si="59"/>
        <v/>
      </c>
      <c r="M244" s="42">
        <v>39</v>
      </c>
      <c r="N244" s="12">
        <f t="shared" ca="1" si="60"/>
        <v>27</v>
      </c>
      <c r="O244" s="13" t="str">
        <f t="shared" ca="1" si="61"/>
        <v>FCウィンズ</v>
      </c>
      <c r="P244" s="13" t="str">
        <f t="shared" ca="1" si="62"/>
        <v/>
      </c>
      <c r="Q244" s="56">
        <v>6</v>
      </c>
      <c r="R244" s="56">
        <v>10</v>
      </c>
      <c r="S244" s="12" t="str">
        <f t="shared" si="63"/>
        <v>610</v>
      </c>
      <c r="T244" s="12">
        <f t="shared" si="64"/>
        <v>5</v>
      </c>
      <c r="U244" s="12">
        <f t="shared" ca="1" si="65"/>
        <v>28</v>
      </c>
      <c r="V244" s="12">
        <f t="shared" si="66"/>
        <v>6</v>
      </c>
      <c r="W244" s="12">
        <f t="shared" si="67"/>
        <v>2</v>
      </c>
      <c r="X244" s="12">
        <f t="shared" si="68"/>
        <v>3</v>
      </c>
    </row>
    <row r="245" spans="2:24" ht="23.1" customHeight="1" outlineLevel="1" x14ac:dyDescent="0.4">
      <c r="B245" s="41">
        <v>40</v>
      </c>
      <c r="C245" s="11" t="str">
        <f t="shared" ca="1" si="55"/>
        <v/>
      </c>
      <c r="D245" s="11" t="str">
        <f t="shared" ca="1" si="56"/>
        <v/>
      </c>
      <c r="E245" s="65"/>
      <c r="F245" s="11" t="str">
        <f t="shared" si="69"/>
        <v/>
      </c>
      <c r="G245" s="65"/>
      <c r="H245" s="11" t="str">
        <f t="shared" ca="1" si="57"/>
        <v/>
      </c>
      <c r="I245" s="11"/>
      <c r="J245" s="11" t="str">
        <f t="shared" ca="1" si="59"/>
        <v/>
      </c>
      <c r="M245" s="42">
        <v>40</v>
      </c>
      <c r="N245" s="12">
        <f t="shared" ca="1" si="60"/>
        <v>28</v>
      </c>
      <c r="O245" s="13" t="str">
        <f t="shared" ca="1" si="61"/>
        <v>調布大塚SC B</v>
      </c>
      <c r="P245" s="13" t="str">
        <f t="shared" ca="1" si="62"/>
        <v>池上FC A</v>
      </c>
      <c r="Q245" s="56">
        <v>7</v>
      </c>
      <c r="R245" s="56">
        <v>8</v>
      </c>
      <c r="S245" s="12" t="str">
        <f t="shared" si="63"/>
        <v>78</v>
      </c>
      <c r="T245" s="12">
        <f t="shared" si="64"/>
        <v>5</v>
      </c>
      <c r="U245" s="12">
        <f t="shared" ca="1" si="65"/>
        <v>28</v>
      </c>
      <c r="V245" s="12">
        <f t="shared" si="66"/>
        <v>6</v>
      </c>
      <c r="W245" s="12">
        <f t="shared" si="67"/>
        <v>2</v>
      </c>
      <c r="X245" s="12">
        <f t="shared" si="68"/>
        <v>3</v>
      </c>
    </row>
    <row r="246" spans="2:24" ht="23.1" customHeight="1" outlineLevel="1" x14ac:dyDescent="0.4">
      <c r="B246" s="41">
        <v>41</v>
      </c>
      <c r="C246" s="11" t="str">
        <f t="shared" ca="1" si="55"/>
        <v/>
      </c>
      <c r="D246" s="11" t="str">
        <f t="shared" ca="1" si="56"/>
        <v/>
      </c>
      <c r="E246" s="65"/>
      <c r="F246" s="11" t="str">
        <f t="shared" si="69"/>
        <v/>
      </c>
      <c r="G246" s="65"/>
      <c r="H246" s="11" t="str">
        <f t="shared" ca="1" si="57"/>
        <v/>
      </c>
      <c r="I246" s="11"/>
      <c r="J246" s="11" t="str">
        <f t="shared" ca="1" si="59"/>
        <v/>
      </c>
      <c r="M246" s="42">
        <v>41</v>
      </c>
      <c r="N246" s="12">
        <f t="shared" ca="1" si="60"/>
        <v>28</v>
      </c>
      <c r="O246" s="13" t="str">
        <f t="shared" ca="1" si="61"/>
        <v>調布大塚SC B</v>
      </c>
      <c r="P246" s="13" t="str">
        <f t="shared" ca="1" si="62"/>
        <v/>
      </c>
      <c r="Q246" s="56">
        <v>7</v>
      </c>
      <c r="R246" s="56">
        <v>9</v>
      </c>
      <c r="S246" s="12" t="str">
        <f t="shared" si="63"/>
        <v>79</v>
      </c>
      <c r="T246" s="12">
        <f t="shared" si="64"/>
        <v>5</v>
      </c>
      <c r="U246" s="12">
        <f t="shared" ca="1" si="65"/>
        <v>28</v>
      </c>
      <c r="V246" s="12">
        <f t="shared" si="66"/>
        <v>6</v>
      </c>
      <c r="W246" s="12">
        <f t="shared" si="67"/>
        <v>2</v>
      </c>
      <c r="X246" s="12">
        <f t="shared" si="68"/>
        <v>3</v>
      </c>
    </row>
    <row r="247" spans="2:24" ht="23.1" customHeight="1" outlineLevel="1" x14ac:dyDescent="0.4">
      <c r="B247" s="41">
        <v>42</v>
      </c>
      <c r="C247" s="11" t="str">
        <f t="shared" ca="1" si="55"/>
        <v/>
      </c>
      <c r="D247" s="11" t="str">
        <f t="shared" ca="1" si="56"/>
        <v/>
      </c>
      <c r="E247" s="65"/>
      <c r="F247" s="11" t="str">
        <f t="shared" si="69"/>
        <v/>
      </c>
      <c r="G247" s="65"/>
      <c r="H247" s="11" t="str">
        <f t="shared" ca="1" si="57"/>
        <v/>
      </c>
      <c r="I247" s="11"/>
      <c r="J247" s="11" t="str">
        <f t="shared" ca="1" si="59"/>
        <v/>
      </c>
      <c r="M247" s="42">
        <v>42</v>
      </c>
      <c r="N247" s="12">
        <f t="shared" ca="1" si="60"/>
        <v>28</v>
      </c>
      <c r="O247" s="13" t="str">
        <f t="shared" ca="1" si="61"/>
        <v>調布大塚SC B</v>
      </c>
      <c r="P247" s="13" t="str">
        <f t="shared" ca="1" si="62"/>
        <v/>
      </c>
      <c r="Q247" s="56">
        <v>7</v>
      </c>
      <c r="R247" s="56">
        <v>10</v>
      </c>
      <c r="S247" s="12" t="str">
        <f t="shared" si="63"/>
        <v>710</v>
      </c>
      <c r="T247" s="12">
        <f t="shared" si="64"/>
        <v>5</v>
      </c>
      <c r="U247" s="12">
        <f t="shared" ca="1" si="65"/>
        <v>28</v>
      </c>
      <c r="V247" s="12">
        <f t="shared" si="66"/>
        <v>6</v>
      </c>
      <c r="W247" s="12">
        <f t="shared" si="67"/>
        <v>2</v>
      </c>
      <c r="X247" s="12">
        <f t="shared" si="68"/>
        <v>3</v>
      </c>
    </row>
    <row r="248" spans="2:24" ht="23.1" customHeight="1" outlineLevel="1" x14ac:dyDescent="0.4">
      <c r="B248" s="41">
        <v>43</v>
      </c>
      <c r="C248" s="11" t="str">
        <f t="shared" ca="1" si="55"/>
        <v/>
      </c>
      <c r="D248" s="11" t="str">
        <f t="shared" ca="1" si="56"/>
        <v/>
      </c>
      <c r="E248" s="65"/>
      <c r="F248" s="11" t="str">
        <f t="shared" si="69"/>
        <v/>
      </c>
      <c r="G248" s="65"/>
      <c r="H248" s="11" t="str">
        <f t="shared" ca="1" si="57"/>
        <v/>
      </c>
      <c r="I248" s="11"/>
      <c r="J248" s="11" t="str">
        <f t="shared" ca="1" si="59"/>
        <v/>
      </c>
      <c r="M248" s="42">
        <v>43</v>
      </c>
      <c r="N248" s="12">
        <f t="shared" ca="1" si="60"/>
        <v>28</v>
      </c>
      <c r="O248" s="13" t="str">
        <f t="shared" ca="1" si="61"/>
        <v>池上FC A</v>
      </c>
      <c r="P248" s="13" t="str">
        <f t="shared" ca="1" si="62"/>
        <v/>
      </c>
      <c r="Q248" s="56">
        <v>8</v>
      </c>
      <c r="R248" s="56">
        <v>9</v>
      </c>
      <c r="S248" s="12" t="str">
        <f t="shared" si="63"/>
        <v>89</v>
      </c>
      <c r="T248" s="12">
        <f t="shared" si="64"/>
        <v>5</v>
      </c>
      <c r="U248" s="12">
        <f t="shared" ca="1" si="65"/>
        <v>28</v>
      </c>
      <c r="V248" s="12">
        <f t="shared" si="66"/>
        <v>6</v>
      </c>
      <c r="W248" s="12">
        <f t="shared" si="67"/>
        <v>2</v>
      </c>
      <c r="X248" s="12">
        <f t="shared" si="68"/>
        <v>3</v>
      </c>
    </row>
    <row r="249" spans="2:24" ht="23.1" customHeight="1" outlineLevel="1" x14ac:dyDescent="0.4">
      <c r="B249" s="41">
        <v>44</v>
      </c>
      <c r="C249" s="11" t="str">
        <f t="shared" ca="1" si="55"/>
        <v/>
      </c>
      <c r="D249" s="11" t="str">
        <f t="shared" ca="1" si="56"/>
        <v/>
      </c>
      <c r="E249" s="65"/>
      <c r="F249" s="11" t="str">
        <f t="shared" si="69"/>
        <v/>
      </c>
      <c r="G249" s="65"/>
      <c r="H249" s="11" t="str">
        <f t="shared" ca="1" si="57"/>
        <v/>
      </c>
      <c r="I249" s="11"/>
      <c r="J249" s="11" t="str">
        <f t="shared" ca="1" si="59"/>
        <v/>
      </c>
      <c r="M249" s="42">
        <v>44</v>
      </c>
      <c r="N249" s="12">
        <f t="shared" ca="1" si="60"/>
        <v>28</v>
      </c>
      <c r="O249" s="13" t="str">
        <f t="shared" ca="1" si="61"/>
        <v>池上FC A</v>
      </c>
      <c r="P249" s="13" t="str">
        <f t="shared" ca="1" si="62"/>
        <v/>
      </c>
      <c r="Q249" s="56">
        <v>8</v>
      </c>
      <c r="R249" s="56">
        <v>10</v>
      </c>
      <c r="S249" s="12" t="str">
        <f t="shared" si="63"/>
        <v>810</v>
      </c>
      <c r="T249" s="12">
        <f t="shared" si="64"/>
        <v>5</v>
      </c>
      <c r="U249" s="12">
        <f t="shared" ca="1" si="65"/>
        <v>28</v>
      </c>
      <c r="V249" s="12">
        <f t="shared" si="66"/>
        <v>6</v>
      </c>
      <c r="W249" s="12">
        <f t="shared" si="67"/>
        <v>2</v>
      </c>
      <c r="X249" s="12">
        <f t="shared" si="68"/>
        <v>3</v>
      </c>
    </row>
    <row r="250" spans="2:24" ht="23.1" customHeight="1" outlineLevel="1" x14ac:dyDescent="0.4">
      <c r="B250" s="41">
        <v>45</v>
      </c>
      <c r="C250" s="11" t="str">
        <f t="shared" ca="1" si="55"/>
        <v/>
      </c>
      <c r="D250" s="11" t="str">
        <f t="shared" ca="1" si="56"/>
        <v/>
      </c>
      <c r="E250" s="65"/>
      <c r="F250" s="11" t="str">
        <f t="shared" si="69"/>
        <v/>
      </c>
      <c r="G250" s="65"/>
      <c r="H250" s="11" t="str">
        <f t="shared" ca="1" si="57"/>
        <v/>
      </c>
      <c r="I250" s="11"/>
      <c r="J250" s="11" t="str">
        <f t="shared" ca="1" si="59"/>
        <v/>
      </c>
      <c r="M250" s="41">
        <v>45</v>
      </c>
      <c r="N250" s="12">
        <f t="shared" ca="1" si="60"/>
        <v>28</v>
      </c>
      <c r="O250" s="13" t="str">
        <f t="shared" ca="1" si="61"/>
        <v/>
      </c>
      <c r="P250" s="13" t="str">
        <f t="shared" ca="1" si="62"/>
        <v/>
      </c>
      <c r="Q250" s="56">
        <v>9</v>
      </c>
      <c r="R250" s="56">
        <v>10</v>
      </c>
      <c r="S250" s="12" t="str">
        <f t="shared" si="63"/>
        <v>910</v>
      </c>
      <c r="T250" s="12">
        <f t="shared" si="64"/>
        <v>5</v>
      </c>
      <c r="U250" s="12">
        <f t="shared" ca="1" si="65"/>
        <v>28</v>
      </c>
      <c r="V250" s="12">
        <f t="shared" si="66"/>
        <v>6</v>
      </c>
      <c r="W250" s="12">
        <f t="shared" si="67"/>
        <v>2</v>
      </c>
      <c r="X250" s="12">
        <f t="shared" si="68"/>
        <v>3</v>
      </c>
    </row>
    <row r="251" spans="2:24" s="60" customFormat="1" ht="23.1" customHeight="1" outlineLevel="1" x14ac:dyDescent="0.4">
      <c r="B251" s="60" t="s">
        <v>174</v>
      </c>
      <c r="M251" s="60" t="s">
        <v>175</v>
      </c>
    </row>
    <row r="252" spans="2:24" ht="23.1" customHeight="1" x14ac:dyDescent="0.4"/>
    <row r="253" spans="2:24" ht="25.5" x14ac:dyDescent="0.4">
      <c r="B253" s="52">
        <v>6</v>
      </c>
      <c r="C253" s="88" t="str">
        <f ca="1">INDIRECT("areaNameBlock"&amp;B253)</f>
        <v>３部うブロック</v>
      </c>
      <c r="D253" s="89"/>
      <c r="E253" s="90">
        <f ca="1">COUNTA(INDIRECT("listTeamBlock"&amp;$B253&amp;"a"))</f>
        <v>8</v>
      </c>
      <c r="F253" s="90"/>
      <c r="G253" s="90"/>
      <c r="H253" s="49">
        <f ca="1">IF(E253=0,0,COMBIN(E253,2))</f>
        <v>28</v>
      </c>
      <c r="I253" s="78">
        <f ca="1">IF(H253=0,"",J253/H253)</f>
        <v>0</v>
      </c>
      <c r="J253" s="64">
        <f ca="1">COUNTIF(J256:J300,"終了")</f>
        <v>0</v>
      </c>
      <c r="M253" s="53" t="s">
        <v>161</v>
      </c>
      <c r="N253" s="54"/>
      <c r="O253" s="54"/>
      <c r="P253" s="54"/>
      <c r="Q253" s="54"/>
      <c r="R253" s="54"/>
      <c r="S253" s="54"/>
      <c r="T253" s="57">
        <f>B253</f>
        <v>6</v>
      </c>
      <c r="U253" s="58">
        <f ca="1">H253</f>
        <v>28</v>
      </c>
      <c r="V253" s="55"/>
      <c r="W253" s="55"/>
      <c r="X253" s="55"/>
    </row>
    <row r="254" spans="2:24" ht="24" outlineLevel="1" x14ac:dyDescent="0.4">
      <c r="B254" s="42" t="s">
        <v>0</v>
      </c>
      <c r="C254" s="42"/>
      <c r="D254" s="42" t="s">
        <v>34</v>
      </c>
      <c r="E254" s="42" t="s">
        <v>60</v>
      </c>
      <c r="F254" s="42"/>
      <c r="G254" s="42" t="s">
        <v>61</v>
      </c>
      <c r="H254" s="42" t="s">
        <v>35</v>
      </c>
      <c r="I254" s="63" t="s">
        <v>185</v>
      </c>
      <c r="J254" s="63" t="s">
        <v>186</v>
      </c>
      <c r="M254" s="42" t="s">
        <v>39</v>
      </c>
      <c r="N254" s="42" t="s">
        <v>38</v>
      </c>
      <c r="O254" s="42" t="s">
        <v>34</v>
      </c>
      <c r="P254" s="42" t="s">
        <v>35</v>
      </c>
      <c r="Q254" s="42" t="s">
        <v>36</v>
      </c>
      <c r="R254" s="42" t="s">
        <v>37</v>
      </c>
      <c r="S254" s="42" t="s">
        <v>62</v>
      </c>
      <c r="T254" s="42" t="s">
        <v>160</v>
      </c>
      <c r="U254" s="42" t="s">
        <v>166</v>
      </c>
      <c r="V254" s="42" t="s">
        <v>167</v>
      </c>
      <c r="W254" s="42" t="s">
        <v>168</v>
      </c>
      <c r="X254" s="42" t="s">
        <v>169</v>
      </c>
    </row>
    <row r="255" spans="2:24" ht="24" outlineLevel="1" x14ac:dyDescent="0.4">
      <c r="B255" s="43"/>
      <c r="C255" s="43">
        <v>6</v>
      </c>
      <c r="D255" s="43">
        <v>2</v>
      </c>
      <c r="E255" s="43"/>
      <c r="F255" s="43"/>
      <c r="G255" s="43"/>
      <c r="H255" s="43">
        <v>3</v>
      </c>
      <c r="I255" s="63" t="s">
        <v>187</v>
      </c>
      <c r="J255" s="63"/>
      <c r="M255" s="43"/>
      <c r="N255" s="43"/>
      <c r="O255" s="43"/>
      <c r="P255" s="43"/>
      <c r="Q255" s="43"/>
      <c r="R255" s="43"/>
      <c r="S255" s="43"/>
      <c r="T255" s="43">
        <f>T253</f>
        <v>6</v>
      </c>
      <c r="U255" s="43">
        <f ca="1">U253</f>
        <v>28</v>
      </c>
      <c r="V255" s="43">
        <f>C255</f>
        <v>6</v>
      </c>
      <c r="W255" s="43">
        <f>D255</f>
        <v>2</v>
      </c>
      <c r="X255" s="43">
        <f>H255</f>
        <v>3</v>
      </c>
    </row>
    <row r="256" spans="2:24" ht="23.1" customHeight="1" outlineLevel="1" x14ac:dyDescent="0.4">
      <c r="B256" s="41">
        <v>1</v>
      </c>
      <c r="C256" s="11" t="str">
        <f t="shared" ref="C256:C300" ca="1" si="70">IF($B256&lt;=$U256,VLOOKUP($B256,INDIRECT("listMatch"&amp;T256),$V256,FALSE),"")</f>
        <v>12</v>
      </c>
      <c r="D256" s="11" t="str">
        <f t="shared" ref="D256:D300" ca="1" si="71">IF($B256&lt;=$U256,VLOOKUP($B256,INDIRECT("listMatch"&amp;T256),$W256,FALSE),"")</f>
        <v>調布大塚SC A</v>
      </c>
      <c r="E256" s="65"/>
      <c r="F256" s="11" t="str">
        <f>IF(AND(E256&lt;&gt;"",G256&lt;&gt;""),"-","")</f>
        <v/>
      </c>
      <c r="G256" s="65"/>
      <c r="H256" s="11" t="str">
        <f t="shared" ref="H256:H300" ca="1" si="72">IF($B256&lt;=$U256,VLOOKUP($B256,INDIRECT("listMatch"&amp;T256),$X256,FALSE),"")</f>
        <v>bears TOKYO FC</v>
      </c>
      <c r="I256" s="11"/>
      <c r="J256" s="11" t="str">
        <f ca="1">IF(C256="","",IF(AND(ISNUMBER(E256),ISNUMBER(G256)),"終了","予定"))</f>
        <v>予定</v>
      </c>
      <c r="M256" s="42">
        <v>1</v>
      </c>
      <c r="N256" s="12">
        <f ca="1">IF(OR(O256="",P256=""),N255,N255+1)</f>
        <v>1</v>
      </c>
      <c r="O256" s="13" t="str">
        <f ca="1">IF($E$253&lt;Q256,"",INDEX(INDIRECT("listTeamBlock"&amp;$T256&amp;"b"),Q256))</f>
        <v>調布大塚SC A</v>
      </c>
      <c r="P256" s="13" t="str">
        <f ca="1">IF($E$253&lt;R256,"",INDEX(INDIRECT("listTeamBlock"&amp;$T256&amp;"b"),R256))</f>
        <v>bears TOKYO FC</v>
      </c>
      <c r="Q256" s="56">
        <v>1</v>
      </c>
      <c r="R256" s="56">
        <v>2</v>
      </c>
      <c r="S256" s="12" t="str">
        <f>Q256&amp;R256</f>
        <v>12</v>
      </c>
      <c r="T256" s="12">
        <f>T255</f>
        <v>6</v>
      </c>
      <c r="U256" s="12">
        <f ca="1">U255</f>
        <v>28</v>
      </c>
      <c r="V256" s="12">
        <f>V255</f>
        <v>6</v>
      </c>
      <c r="W256" s="12">
        <f>W255</f>
        <v>2</v>
      </c>
      <c r="X256" s="12">
        <f>X255</f>
        <v>3</v>
      </c>
    </row>
    <row r="257" spans="2:24" ht="23.1" customHeight="1" outlineLevel="1" x14ac:dyDescent="0.4">
      <c r="B257" s="41">
        <v>2</v>
      </c>
      <c r="C257" s="11" t="str">
        <f t="shared" ca="1" si="70"/>
        <v>13</v>
      </c>
      <c r="D257" s="11" t="str">
        <f t="shared" ca="1" si="71"/>
        <v>調布大塚SC A</v>
      </c>
      <c r="E257" s="65"/>
      <c r="F257" s="11" t="str">
        <f t="shared" ref="F257:F275" si="73">IF(AND(E257&lt;&gt;"",G257&lt;&gt;""),"-","")</f>
        <v/>
      </c>
      <c r="G257" s="65"/>
      <c r="H257" s="11" t="str">
        <f t="shared" ca="1" si="72"/>
        <v>相生</v>
      </c>
      <c r="I257" s="11"/>
      <c r="J257" s="11" t="str">
        <f t="shared" ref="J257:J300" ca="1" si="74">IF(C257="","",IF(AND(ISNUMBER(E257),ISNUMBER(G257)),"終了","予定"))</f>
        <v>予定</v>
      </c>
      <c r="M257" s="42">
        <v>2</v>
      </c>
      <c r="N257" s="12">
        <f t="shared" ref="N257:N300" ca="1" si="75">IF(OR(O257="",P257=""),N256,N256+1)</f>
        <v>2</v>
      </c>
      <c r="O257" s="13" t="str">
        <f t="shared" ref="O257:O300" ca="1" si="76">IF($E$253&lt;Q257,"",INDEX(INDIRECT("listTeamBlock"&amp;$T257&amp;"b"),Q257))</f>
        <v>調布大塚SC A</v>
      </c>
      <c r="P257" s="13" t="str">
        <f t="shared" ref="P257:P300" ca="1" si="77">IF($E$253&lt;R257,"",INDEX(INDIRECT("listTeamBlock"&amp;$T257&amp;"b"),R257))</f>
        <v>相生</v>
      </c>
      <c r="Q257" s="56">
        <v>1</v>
      </c>
      <c r="R257" s="56">
        <v>3</v>
      </c>
      <c r="S257" s="12" t="str">
        <f t="shared" ref="S257:S300" si="78">Q257&amp;R257</f>
        <v>13</v>
      </c>
      <c r="T257" s="12">
        <f t="shared" ref="T257:T300" si="79">T256</f>
        <v>6</v>
      </c>
      <c r="U257" s="12">
        <f t="shared" ref="U257:U300" ca="1" si="80">U256</f>
        <v>28</v>
      </c>
      <c r="V257" s="12">
        <f t="shared" ref="V257:V300" si="81">V256</f>
        <v>6</v>
      </c>
      <c r="W257" s="12">
        <f t="shared" ref="W257:W300" si="82">W256</f>
        <v>2</v>
      </c>
      <c r="X257" s="12">
        <f t="shared" ref="X257:X300" si="83">X256</f>
        <v>3</v>
      </c>
    </row>
    <row r="258" spans="2:24" ht="23.1" customHeight="1" outlineLevel="1" x14ac:dyDescent="0.4">
      <c r="B258" s="41">
        <v>3</v>
      </c>
      <c r="C258" s="11" t="str">
        <f t="shared" ca="1" si="70"/>
        <v>14</v>
      </c>
      <c r="D258" s="11" t="str">
        <f t="shared" ca="1" si="71"/>
        <v>調布大塚SC A</v>
      </c>
      <c r="E258" s="65"/>
      <c r="F258" s="11" t="str">
        <f t="shared" si="73"/>
        <v/>
      </c>
      <c r="G258" s="65"/>
      <c r="H258" s="11" t="str">
        <f t="shared" ca="1" si="72"/>
        <v>大田クラブ セカンド</v>
      </c>
      <c r="I258" s="11"/>
      <c r="J258" s="11" t="str">
        <f t="shared" ca="1" si="74"/>
        <v>予定</v>
      </c>
      <c r="M258" s="42">
        <v>3</v>
      </c>
      <c r="N258" s="12">
        <f t="shared" ca="1" si="75"/>
        <v>3</v>
      </c>
      <c r="O258" s="13" t="str">
        <f t="shared" ca="1" si="76"/>
        <v>調布大塚SC A</v>
      </c>
      <c r="P258" s="13" t="str">
        <f t="shared" ca="1" si="77"/>
        <v>大田クラブ セカンド</v>
      </c>
      <c r="Q258" s="56">
        <v>1</v>
      </c>
      <c r="R258" s="56">
        <v>4</v>
      </c>
      <c r="S258" s="12" t="str">
        <f t="shared" si="78"/>
        <v>14</v>
      </c>
      <c r="T258" s="12">
        <f t="shared" si="79"/>
        <v>6</v>
      </c>
      <c r="U258" s="12">
        <f t="shared" ca="1" si="80"/>
        <v>28</v>
      </c>
      <c r="V258" s="12">
        <f t="shared" si="81"/>
        <v>6</v>
      </c>
      <c r="W258" s="12">
        <f t="shared" si="82"/>
        <v>2</v>
      </c>
      <c r="X258" s="12">
        <f t="shared" si="83"/>
        <v>3</v>
      </c>
    </row>
    <row r="259" spans="2:24" ht="23.1" customHeight="1" outlineLevel="1" x14ac:dyDescent="0.4">
      <c r="B259" s="41">
        <v>4</v>
      </c>
      <c r="C259" s="11" t="str">
        <f t="shared" ca="1" si="70"/>
        <v>15</v>
      </c>
      <c r="D259" s="11" t="str">
        <f t="shared" ca="1" si="71"/>
        <v>調布大塚SC A</v>
      </c>
      <c r="E259" s="65"/>
      <c r="F259" s="11" t="str">
        <f t="shared" si="73"/>
        <v/>
      </c>
      <c r="G259" s="65"/>
      <c r="H259" s="11" t="str">
        <f t="shared" ca="1" si="72"/>
        <v>フェニックスFC B</v>
      </c>
      <c r="I259" s="11"/>
      <c r="J259" s="11" t="str">
        <f t="shared" ca="1" si="74"/>
        <v>予定</v>
      </c>
      <c r="M259" s="42">
        <v>4</v>
      </c>
      <c r="N259" s="12">
        <f t="shared" ca="1" si="75"/>
        <v>4</v>
      </c>
      <c r="O259" s="13" t="str">
        <f t="shared" ca="1" si="76"/>
        <v>調布大塚SC A</v>
      </c>
      <c r="P259" s="13" t="str">
        <f t="shared" ca="1" si="77"/>
        <v>フェニックスFC B</v>
      </c>
      <c r="Q259" s="56">
        <v>1</v>
      </c>
      <c r="R259" s="56">
        <v>5</v>
      </c>
      <c r="S259" s="12" t="str">
        <f t="shared" si="78"/>
        <v>15</v>
      </c>
      <c r="T259" s="12">
        <f t="shared" si="79"/>
        <v>6</v>
      </c>
      <c r="U259" s="12">
        <f t="shared" ca="1" si="80"/>
        <v>28</v>
      </c>
      <c r="V259" s="12">
        <f t="shared" si="81"/>
        <v>6</v>
      </c>
      <c r="W259" s="12">
        <f t="shared" si="82"/>
        <v>2</v>
      </c>
      <c r="X259" s="12">
        <f t="shared" si="83"/>
        <v>3</v>
      </c>
    </row>
    <row r="260" spans="2:24" ht="23.1" customHeight="1" outlineLevel="1" x14ac:dyDescent="0.4">
      <c r="B260" s="41">
        <v>5</v>
      </c>
      <c r="C260" s="11" t="str">
        <f t="shared" ca="1" si="70"/>
        <v>16</v>
      </c>
      <c r="D260" s="11" t="str">
        <f t="shared" ca="1" si="71"/>
        <v>調布大塚SC A</v>
      </c>
      <c r="E260" s="65"/>
      <c r="F260" s="11" t="str">
        <f t="shared" si="73"/>
        <v/>
      </c>
      <c r="G260" s="65"/>
      <c r="H260" s="11" t="str">
        <f t="shared" ca="1" si="72"/>
        <v>小池FC</v>
      </c>
      <c r="I260" s="11"/>
      <c r="J260" s="11" t="str">
        <f t="shared" ca="1" si="74"/>
        <v>予定</v>
      </c>
      <c r="M260" s="42">
        <v>5</v>
      </c>
      <c r="N260" s="12">
        <f t="shared" ca="1" si="75"/>
        <v>5</v>
      </c>
      <c r="O260" s="13" t="str">
        <f t="shared" ca="1" si="76"/>
        <v>調布大塚SC A</v>
      </c>
      <c r="P260" s="13" t="str">
        <f t="shared" ca="1" si="77"/>
        <v>小池FC</v>
      </c>
      <c r="Q260" s="56">
        <v>1</v>
      </c>
      <c r="R260" s="56">
        <v>6</v>
      </c>
      <c r="S260" s="12" t="str">
        <f t="shared" si="78"/>
        <v>16</v>
      </c>
      <c r="T260" s="12">
        <f t="shared" si="79"/>
        <v>6</v>
      </c>
      <c r="U260" s="12">
        <f t="shared" ca="1" si="80"/>
        <v>28</v>
      </c>
      <c r="V260" s="12">
        <f t="shared" si="81"/>
        <v>6</v>
      </c>
      <c r="W260" s="12">
        <f t="shared" si="82"/>
        <v>2</v>
      </c>
      <c r="X260" s="12">
        <f t="shared" si="83"/>
        <v>3</v>
      </c>
    </row>
    <row r="261" spans="2:24" ht="23.1" customHeight="1" outlineLevel="1" x14ac:dyDescent="0.4">
      <c r="B261" s="41">
        <v>6</v>
      </c>
      <c r="C261" s="11" t="str">
        <f t="shared" ca="1" si="70"/>
        <v>17</v>
      </c>
      <c r="D261" s="11" t="str">
        <f t="shared" ca="1" si="71"/>
        <v>調布大塚SC A</v>
      </c>
      <c r="E261" s="65"/>
      <c r="F261" s="11" t="str">
        <f t="shared" si="73"/>
        <v/>
      </c>
      <c r="G261" s="65"/>
      <c r="H261" s="11" t="str">
        <f t="shared" ca="1" si="72"/>
        <v>田園調布FC サテライト</v>
      </c>
      <c r="I261" s="11"/>
      <c r="J261" s="11" t="str">
        <f t="shared" ca="1" si="74"/>
        <v>予定</v>
      </c>
      <c r="M261" s="42">
        <v>6</v>
      </c>
      <c r="N261" s="12">
        <f t="shared" ca="1" si="75"/>
        <v>6</v>
      </c>
      <c r="O261" s="13" t="str">
        <f t="shared" ca="1" si="76"/>
        <v>調布大塚SC A</v>
      </c>
      <c r="P261" s="13" t="str">
        <f t="shared" ca="1" si="77"/>
        <v>田園調布FC サテライト</v>
      </c>
      <c r="Q261" s="56">
        <v>1</v>
      </c>
      <c r="R261" s="56">
        <v>7</v>
      </c>
      <c r="S261" s="12" t="str">
        <f t="shared" si="78"/>
        <v>17</v>
      </c>
      <c r="T261" s="12">
        <f t="shared" si="79"/>
        <v>6</v>
      </c>
      <c r="U261" s="12">
        <f t="shared" ca="1" si="80"/>
        <v>28</v>
      </c>
      <c r="V261" s="12">
        <f t="shared" si="81"/>
        <v>6</v>
      </c>
      <c r="W261" s="12">
        <f t="shared" si="82"/>
        <v>2</v>
      </c>
      <c r="X261" s="12">
        <f t="shared" si="83"/>
        <v>3</v>
      </c>
    </row>
    <row r="262" spans="2:24" ht="23.1" customHeight="1" outlineLevel="1" x14ac:dyDescent="0.4">
      <c r="B262" s="41">
        <v>7</v>
      </c>
      <c r="C262" s="11" t="str">
        <f t="shared" ca="1" si="70"/>
        <v>18</v>
      </c>
      <c r="D262" s="11" t="str">
        <f t="shared" ca="1" si="71"/>
        <v>調布大塚SC A</v>
      </c>
      <c r="E262" s="65"/>
      <c r="F262" s="11" t="str">
        <f t="shared" si="73"/>
        <v/>
      </c>
      <c r="G262" s="65"/>
      <c r="H262" s="11" t="str">
        <f t="shared" ca="1" si="72"/>
        <v>ジェニオFC</v>
      </c>
      <c r="I262" s="11"/>
      <c r="J262" s="11" t="str">
        <f t="shared" ca="1" si="74"/>
        <v>予定</v>
      </c>
      <c r="M262" s="42">
        <v>7</v>
      </c>
      <c r="N262" s="12">
        <f t="shared" ca="1" si="75"/>
        <v>7</v>
      </c>
      <c r="O262" s="13" t="str">
        <f t="shared" ca="1" si="76"/>
        <v>調布大塚SC A</v>
      </c>
      <c r="P262" s="13" t="str">
        <f t="shared" ca="1" si="77"/>
        <v>ジェニオFC</v>
      </c>
      <c r="Q262" s="56">
        <v>1</v>
      </c>
      <c r="R262" s="56">
        <v>8</v>
      </c>
      <c r="S262" s="12" t="str">
        <f t="shared" si="78"/>
        <v>18</v>
      </c>
      <c r="T262" s="12">
        <f t="shared" si="79"/>
        <v>6</v>
      </c>
      <c r="U262" s="12">
        <f t="shared" ca="1" si="80"/>
        <v>28</v>
      </c>
      <c r="V262" s="12">
        <f t="shared" si="81"/>
        <v>6</v>
      </c>
      <c r="W262" s="12">
        <f t="shared" si="82"/>
        <v>2</v>
      </c>
      <c r="X262" s="12">
        <f t="shared" si="83"/>
        <v>3</v>
      </c>
    </row>
    <row r="263" spans="2:24" ht="23.1" customHeight="1" outlineLevel="1" x14ac:dyDescent="0.4">
      <c r="B263" s="41">
        <v>8</v>
      </c>
      <c r="C263" s="11" t="str">
        <f t="shared" ca="1" si="70"/>
        <v>23</v>
      </c>
      <c r="D263" s="11" t="str">
        <f t="shared" ca="1" si="71"/>
        <v>bears TOKYO FC</v>
      </c>
      <c r="E263" s="65"/>
      <c r="F263" s="11" t="str">
        <f t="shared" si="73"/>
        <v/>
      </c>
      <c r="G263" s="65"/>
      <c r="H263" s="11" t="str">
        <f t="shared" ca="1" si="72"/>
        <v>相生</v>
      </c>
      <c r="I263" s="11"/>
      <c r="J263" s="11" t="str">
        <f t="shared" ca="1" si="74"/>
        <v>予定</v>
      </c>
      <c r="M263" s="42">
        <v>8</v>
      </c>
      <c r="N263" s="12">
        <f t="shared" ca="1" si="75"/>
        <v>7</v>
      </c>
      <c r="O263" s="13" t="str">
        <f t="shared" ca="1" si="76"/>
        <v>調布大塚SC A</v>
      </c>
      <c r="P263" s="13" t="str">
        <f t="shared" ca="1" si="77"/>
        <v/>
      </c>
      <c r="Q263" s="56">
        <v>1</v>
      </c>
      <c r="R263" s="56">
        <v>9</v>
      </c>
      <c r="S263" s="12" t="str">
        <f t="shared" si="78"/>
        <v>19</v>
      </c>
      <c r="T263" s="12">
        <f t="shared" si="79"/>
        <v>6</v>
      </c>
      <c r="U263" s="12">
        <f t="shared" ca="1" si="80"/>
        <v>28</v>
      </c>
      <c r="V263" s="12">
        <f t="shared" si="81"/>
        <v>6</v>
      </c>
      <c r="W263" s="12">
        <f t="shared" si="82"/>
        <v>2</v>
      </c>
      <c r="X263" s="12">
        <f t="shared" si="83"/>
        <v>3</v>
      </c>
    </row>
    <row r="264" spans="2:24" ht="23.1" customHeight="1" outlineLevel="1" x14ac:dyDescent="0.4">
      <c r="B264" s="41">
        <v>9</v>
      </c>
      <c r="C264" s="11" t="str">
        <f t="shared" ca="1" si="70"/>
        <v>24</v>
      </c>
      <c r="D264" s="11" t="str">
        <f t="shared" ca="1" si="71"/>
        <v>bears TOKYO FC</v>
      </c>
      <c r="E264" s="65"/>
      <c r="F264" s="11" t="str">
        <f t="shared" si="73"/>
        <v/>
      </c>
      <c r="G264" s="65"/>
      <c r="H264" s="11" t="str">
        <f t="shared" ca="1" si="72"/>
        <v>大田クラブ セカンド</v>
      </c>
      <c r="I264" s="11"/>
      <c r="J264" s="11" t="str">
        <f t="shared" ca="1" si="74"/>
        <v>予定</v>
      </c>
      <c r="M264" s="42">
        <v>9</v>
      </c>
      <c r="N264" s="12">
        <f t="shared" ca="1" si="75"/>
        <v>7</v>
      </c>
      <c r="O264" s="13" t="str">
        <f t="shared" ca="1" si="76"/>
        <v>調布大塚SC A</v>
      </c>
      <c r="P264" s="13" t="str">
        <f t="shared" ca="1" si="77"/>
        <v/>
      </c>
      <c r="Q264" s="56">
        <v>1</v>
      </c>
      <c r="R264" s="56">
        <v>10</v>
      </c>
      <c r="S264" s="12" t="str">
        <f t="shared" si="78"/>
        <v>110</v>
      </c>
      <c r="T264" s="12">
        <f t="shared" si="79"/>
        <v>6</v>
      </c>
      <c r="U264" s="12">
        <f t="shared" ca="1" si="80"/>
        <v>28</v>
      </c>
      <c r="V264" s="12">
        <f t="shared" si="81"/>
        <v>6</v>
      </c>
      <c r="W264" s="12">
        <f t="shared" si="82"/>
        <v>2</v>
      </c>
      <c r="X264" s="12">
        <f t="shared" si="83"/>
        <v>3</v>
      </c>
    </row>
    <row r="265" spans="2:24" ht="23.1" customHeight="1" outlineLevel="1" x14ac:dyDescent="0.4">
      <c r="B265" s="41">
        <v>10</v>
      </c>
      <c r="C265" s="11" t="str">
        <f t="shared" ca="1" si="70"/>
        <v>25</v>
      </c>
      <c r="D265" s="11" t="str">
        <f t="shared" ca="1" si="71"/>
        <v>bears TOKYO FC</v>
      </c>
      <c r="E265" s="65"/>
      <c r="F265" s="11" t="str">
        <f t="shared" si="73"/>
        <v/>
      </c>
      <c r="G265" s="65"/>
      <c r="H265" s="11" t="str">
        <f t="shared" ca="1" si="72"/>
        <v>フェニックスFC B</v>
      </c>
      <c r="I265" s="11"/>
      <c r="J265" s="11" t="str">
        <f t="shared" ca="1" si="74"/>
        <v>予定</v>
      </c>
      <c r="M265" s="42">
        <v>10</v>
      </c>
      <c r="N265" s="12">
        <f t="shared" ca="1" si="75"/>
        <v>8</v>
      </c>
      <c r="O265" s="13" t="str">
        <f t="shared" ca="1" si="76"/>
        <v>bears TOKYO FC</v>
      </c>
      <c r="P265" s="13" t="str">
        <f t="shared" ca="1" si="77"/>
        <v>相生</v>
      </c>
      <c r="Q265" s="56">
        <v>2</v>
      </c>
      <c r="R265" s="56">
        <v>3</v>
      </c>
      <c r="S265" s="12" t="str">
        <f t="shared" si="78"/>
        <v>23</v>
      </c>
      <c r="T265" s="12">
        <f t="shared" si="79"/>
        <v>6</v>
      </c>
      <c r="U265" s="12">
        <f t="shared" ca="1" si="80"/>
        <v>28</v>
      </c>
      <c r="V265" s="12">
        <f t="shared" si="81"/>
        <v>6</v>
      </c>
      <c r="W265" s="12">
        <f t="shared" si="82"/>
        <v>2</v>
      </c>
      <c r="X265" s="12">
        <f t="shared" si="83"/>
        <v>3</v>
      </c>
    </row>
    <row r="266" spans="2:24" ht="23.1" customHeight="1" outlineLevel="1" x14ac:dyDescent="0.4">
      <c r="B266" s="41">
        <v>11</v>
      </c>
      <c r="C266" s="11" t="str">
        <f t="shared" ca="1" si="70"/>
        <v>26</v>
      </c>
      <c r="D266" s="11" t="str">
        <f t="shared" ca="1" si="71"/>
        <v>bears TOKYO FC</v>
      </c>
      <c r="E266" s="65"/>
      <c r="F266" s="11" t="str">
        <f t="shared" si="73"/>
        <v/>
      </c>
      <c r="G266" s="65"/>
      <c r="H266" s="11" t="str">
        <f t="shared" ca="1" si="72"/>
        <v>小池FC</v>
      </c>
      <c r="I266" s="11"/>
      <c r="J266" s="11" t="str">
        <f t="shared" ca="1" si="74"/>
        <v>予定</v>
      </c>
      <c r="M266" s="42">
        <v>11</v>
      </c>
      <c r="N266" s="12">
        <f t="shared" ca="1" si="75"/>
        <v>9</v>
      </c>
      <c r="O266" s="13" t="str">
        <f t="shared" ca="1" si="76"/>
        <v>bears TOKYO FC</v>
      </c>
      <c r="P266" s="13" t="str">
        <f t="shared" ca="1" si="77"/>
        <v>大田クラブ セカンド</v>
      </c>
      <c r="Q266" s="56">
        <v>2</v>
      </c>
      <c r="R266" s="56">
        <v>4</v>
      </c>
      <c r="S266" s="12" t="str">
        <f t="shared" si="78"/>
        <v>24</v>
      </c>
      <c r="T266" s="12">
        <f t="shared" si="79"/>
        <v>6</v>
      </c>
      <c r="U266" s="12">
        <f t="shared" ca="1" si="80"/>
        <v>28</v>
      </c>
      <c r="V266" s="12">
        <f t="shared" si="81"/>
        <v>6</v>
      </c>
      <c r="W266" s="12">
        <f t="shared" si="82"/>
        <v>2</v>
      </c>
      <c r="X266" s="12">
        <f t="shared" si="83"/>
        <v>3</v>
      </c>
    </row>
    <row r="267" spans="2:24" ht="23.1" customHeight="1" outlineLevel="1" x14ac:dyDescent="0.4">
      <c r="B267" s="41">
        <v>12</v>
      </c>
      <c r="C267" s="11" t="str">
        <f t="shared" ca="1" si="70"/>
        <v>27</v>
      </c>
      <c r="D267" s="11" t="str">
        <f t="shared" ca="1" si="71"/>
        <v>bears TOKYO FC</v>
      </c>
      <c r="E267" s="65"/>
      <c r="F267" s="11" t="str">
        <f t="shared" si="73"/>
        <v/>
      </c>
      <c r="G267" s="65"/>
      <c r="H267" s="11" t="str">
        <f t="shared" ca="1" si="72"/>
        <v>田園調布FC サテライト</v>
      </c>
      <c r="I267" s="11"/>
      <c r="J267" s="11" t="str">
        <f t="shared" ca="1" si="74"/>
        <v>予定</v>
      </c>
      <c r="M267" s="42">
        <v>12</v>
      </c>
      <c r="N267" s="12">
        <f t="shared" ca="1" si="75"/>
        <v>10</v>
      </c>
      <c r="O267" s="13" t="str">
        <f t="shared" ca="1" si="76"/>
        <v>bears TOKYO FC</v>
      </c>
      <c r="P267" s="13" t="str">
        <f t="shared" ca="1" si="77"/>
        <v>フェニックスFC B</v>
      </c>
      <c r="Q267" s="56">
        <v>2</v>
      </c>
      <c r="R267" s="56">
        <v>5</v>
      </c>
      <c r="S267" s="12" t="str">
        <f t="shared" si="78"/>
        <v>25</v>
      </c>
      <c r="T267" s="12">
        <f t="shared" si="79"/>
        <v>6</v>
      </c>
      <c r="U267" s="12">
        <f t="shared" ca="1" si="80"/>
        <v>28</v>
      </c>
      <c r="V267" s="12">
        <f t="shared" si="81"/>
        <v>6</v>
      </c>
      <c r="W267" s="12">
        <f t="shared" si="82"/>
        <v>2</v>
      </c>
      <c r="X267" s="12">
        <f t="shared" si="83"/>
        <v>3</v>
      </c>
    </row>
    <row r="268" spans="2:24" ht="23.1" customHeight="1" outlineLevel="1" x14ac:dyDescent="0.4">
      <c r="B268" s="41">
        <v>13</v>
      </c>
      <c r="C268" s="11" t="str">
        <f t="shared" ca="1" si="70"/>
        <v>28</v>
      </c>
      <c r="D268" s="11" t="str">
        <f t="shared" ca="1" si="71"/>
        <v>bears TOKYO FC</v>
      </c>
      <c r="E268" s="65"/>
      <c r="F268" s="11" t="str">
        <f t="shared" si="73"/>
        <v/>
      </c>
      <c r="G268" s="65"/>
      <c r="H268" s="11" t="str">
        <f t="shared" ca="1" si="72"/>
        <v>ジェニオFC</v>
      </c>
      <c r="I268" s="11"/>
      <c r="J268" s="11" t="str">
        <f t="shared" ca="1" si="74"/>
        <v>予定</v>
      </c>
      <c r="M268" s="42">
        <v>13</v>
      </c>
      <c r="N268" s="12">
        <f t="shared" ca="1" si="75"/>
        <v>11</v>
      </c>
      <c r="O268" s="13" t="str">
        <f t="shared" ca="1" si="76"/>
        <v>bears TOKYO FC</v>
      </c>
      <c r="P268" s="13" t="str">
        <f t="shared" ca="1" si="77"/>
        <v>小池FC</v>
      </c>
      <c r="Q268" s="56">
        <v>2</v>
      </c>
      <c r="R268" s="56">
        <v>6</v>
      </c>
      <c r="S268" s="12" t="str">
        <f t="shared" si="78"/>
        <v>26</v>
      </c>
      <c r="T268" s="12">
        <f t="shared" si="79"/>
        <v>6</v>
      </c>
      <c r="U268" s="12">
        <f t="shared" ca="1" si="80"/>
        <v>28</v>
      </c>
      <c r="V268" s="12">
        <f t="shared" si="81"/>
        <v>6</v>
      </c>
      <c r="W268" s="12">
        <f t="shared" si="82"/>
        <v>2</v>
      </c>
      <c r="X268" s="12">
        <f t="shared" si="83"/>
        <v>3</v>
      </c>
    </row>
    <row r="269" spans="2:24" ht="23.1" customHeight="1" outlineLevel="1" x14ac:dyDescent="0.4">
      <c r="B269" s="41">
        <v>14</v>
      </c>
      <c r="C269" s="11" t="str">
        <f t="shared" ca="1" si="70"/>
        <v>34</v>
      </c>
      <c r="D269" s="11" t="str">
        <f t="shared" ca="1" si="71"/>
        <v>相生</v>
      </c>
      <c r="E269" s="65"/>
      <c r="F269" s="11" t="str">
        <f t="shared" si="73"/>
        <v/>
      </c>
      <c r="G269" s="65"/>
      <c r="H269" s="11" t="str">
        <f t="shared" ca="1" si="72"/>
        <v>大田クラブ セカンド</v>
      </c>
      <c r="I269" s="11"/>
      <c r="J269" s="11" t="str">
        <f t="shared" ca="1" si="74"/>
        <v>予定</v>
      </c>
      <c r="M269" s="42">
        <v>14</v>
      </c>
      <c r="N269" s="12">
        <f t="shared" ca="1" si="75"/>
        <v>12</v>
      </c>
      <c r="O269" s="13" t="str">
        <f t="shared" ca="1" si="76"/>
        <v>bears TOKYO FC</v>
      </c>
      <c r="P269" s="13" t="str">
        <f t="shared" ca="1" si="77"/>
        <v>田園調布FC サテライト</v>
      </c>
      <c r="Q269" s="56">
        <v>2</v>
      </c>
      <c r="R269" s="56">
        <v>7</v>
      </c>
      <c r="S269" s="12" t="str">
        <f t="shared" si="78"/>
        <v>27</v>
      </c>
      <c r="T269" s="12">
        <f t="shared" si="79"/>
        <v>6</v>
      </c>
      <c r="U269" s="12">
        <f t="shared" ca="1" si="80"/>
        <v>28</v>
      </c>
      <c r="V269" s="12">
        <f t="shared" si="81"/>
        <v>6</v>
      </c>
      <c r="W269" s="12">
        <f t="shared" si="82"/>
        <v>2</v>
      </c>
      <c r="X269" s="12">
        <f t="shared" si="83"/>
        <v>3</v>
      </c>
    </row>
    <row r="270" spans="2:24" ht="23.1" customHeight="1" outlineLevel="1" x14ac:dyDescent="0.4">
      <c r="B270" s="41">
        <v>15</v>
      </c>
      <c r="C270" s="11" t="str">
        <f t="shared" ca="1" si="70"/>
        <v>35</v>
      </c>
      <c r="D270" s="11" t="str">
        <f t="shared" ca="1" si="71"/>
        <v>相生</v>
      </c>
      <c r="E270" s="65"/>
      <c r="F270" s="11" t="str">
        <f t="shared" si="73"/>
        <v/>
      </c>
      <c r="G270" s="65"/>
      <c r="H270" s="11" t="str">
        <f t="shared" ca="1" si="72"/>
        <v>フェニックスFC B</v>
      </c>
      <c r="I270" s="11"/>
      <c r="J270" s="11" t="str">
        <f t="shared" ca="1" si="74"/>
        <v>予定</v>
      </c>
      <c r="M270" s="42">
        <v>15</v>
      </c>
      <c r="N270" s="12">
        <f t="shared" ca="1" si="75"/>
        <v>13</v>
      </c>
      <c r="O270" s="13" t="str">
        <f t="shared" ca="1" si="76"/>
        <v>bears TOKYO FC</v>
      </c>
      <c r="P270" s="13" t="str">
        <f t="shared" ca="1" si="77"/>
        <v>ジェニオFC</v>
      </c>
      <c r="Q270" s="56">
        <v>2</v>
      </c>
      <c r="R270" s="56">
        <v>8</v>
      </c>
      <c r="S270" s="12" t="str">
        <f t="shared" si="78"/>
        <v>28</v>
      </c>
      <c r="T270" s="12">
        <f t="shared" si="79"/>
        <v>6</v>
      </c>
      <c r="U270" s="12">
        <f t="shared" ca="1" si="80"/>
        <v>28</v>
      </c>
      <c r="V270" s="12">
        <f t="shared" si="81"/>
        <v>6</v>
      </c>
      <c r="W270" s="12">
        <f t="shared" si="82"/>
        <v>2</v>
      </c>
      <c r="X270" s="12">
        <f t="shared" si="83"/>
        <v>3</v>
      </c>
    </row>
    <row r="271" spans="2:24" ht="23.1" customHeight="1" outlineLevel="1" x14ac:dyDescent="0.4">
      <c r="B271" s="41">
        <v>16</v>
      </c>
      <c r="C271" s="11" t="str">
        <f t="shared" ca="1" si="70"/>
        <v>36</v>
      </c>
      <c r="D271" s="11" t="str">
        <f t="shared" ca="1" si="71"/>
        <v>相生</v>
      </c>
      <c r="E271" s="65"/>
      <c r="F271" s="11" t="str">
        <f t="shared" si="73"/>
        <v/>
      </c>
      <c r="G271" s="65"/>
      <c r="H271" s="11" t="str">
        <f t="shared" ca="1" si="72"/>
        <v>小池FC</v>
      </c>
      <c r="I271" s="11"/>
      <c r="J271" s="11" t="str">
        <f t="shared" ca="1" si="74"/>
        <v>予定</v>
      </c>
      <c r="M271" s="42">
        <v>16</v>
      </c>
      <c r="N271" s="12">
        <f t="shared" ca="1" si="75"/>
        <v>13</v>
      </c>
      <c r="O271" s="13" t="str">
        <f t="shared" ca="1" si="76"/>
        <v>bears TOKYO FC</v>
      </c>
      <c r="P271" s="13" t="str">
        <f t="shared" ca="1" si="77"/>
        <v/>
      </c>
      <c r="Q271" s="56">
        <v>2</v>
      </c>
      <c r="R271" s="56">
        <v>9</v>
      </c>
      <c r="S271" s="12" t="str">
        <f t="shared" si="78"/>
        <v>29</v>
      </c>
      <c r="T271" s="12">
        <f t="shared" si="79"/>
        <v>6</v>
      </c>
      <c r="U271" s="12">
        <f t="shared" ca="1" si="80"/>
        <v>28</v>
      </c>
      <c r="V271" s="12">
        <f t="shared" si="81"/>
        <v>6</v>
      </c>
      <c r="W271" s="12">
        <f t="shared" si="82"/>
        <v>2</v>
      </c>
      <c r="X271" s="12">
        <f t="shared" si="83"/>
        <v>3</v>
      </c>
    </row>
    <row r="272" spans="2:24" ht="23.1" customHeight="1" outlineLevel="1" x14ac:dyDescent="0.4">
      <c r="B272" s="41">
        <v>17</v>
      </c>
      <c r="C272" s="11" t="str">
        <f t="shared" ca="1" si="70"/>
        <v>37</v>
      </c>
      <c r="D272" s="11" t="str">
        <f t="shared" ca="1" si="71"/>
        <v>相生</v>
      </c>
      <c r="E272" s="65"/>
      <c r="F272" s="11" t="str">
        <f t="shared" si="73"/>
        <v/>
      </c>
      <c r="G272" s="65"/>
      <c r="H272" s="11" t="str">
        <f t="shared" ca="1" si="72"/>
        <v>田園調布FC サテライト</v>
      </c>
      <c r="I272" s="11"/>
      <c r="J272" s="11" t="str">
        <f t="shared" ca="1" si="74"/>
        <v>予定</v>
      </c>
      <c r="M272" s="42">
        <v>17</v>
      </c>
      <c r="N272" s="12">
        <f t="shared" ca="1" si="75"/>
        <v>13</v>
      </c>
      <c r="O272" s="13" t="str">
        <f t="shared" ca="1" si="76"/>
        <v>bears TOKYO FC</v>
      </c>
      <c r="P272" s="13" t="str">
        <f t="shared" ca="1" si="77"/>
        <v/>
      </c>
      <c r="Q272" s="56">
        <v>2</v>
      </c>
      <c r="R272" s="56">
        <v>10</v>
      </c>
      <c r="S272" s="12" t="str">
        <f t="shared" si="78"/>
        <v>210</v>
      </c>
      <c r="T272" s="12">
        <f t="shared" si="79"/>
        <v>6</v>
      </c>
      <c r="U272" s="12">
        <f t="shared" ca="1" si="80"/>
        <v>28</v>
      </c>
      <c r="V272" s="12">
        <f t="shared" si="81"/>
        <v>6</v>
      </c>
      <c r="W272" s="12">
        <f t="shared" si="82"/>
        <v>2</v>
      </c>
      <c r="X272" s="12">
        <f t="shared" si="83"/>
        <v>3</v>
      </c>
    </row>
    <row r="273" spans="2:24" ht="23.1" customHeight="1" outlineLevel="1" x14ac:dyDescent="0.4">
      <c r="B273" s="41">
        <v>18</v>
      </c>
      <c r="C273" s="11" t="str">
        <f t="shared" ca="1" si="70"/>
        <v>38</v>
      </c>
      <c r="D273" s="11" t="str">
        <f t="shared" ca="1" si="71"/>
        <v>相生</v>
      </c>
      <c r="E273" s="65"/>
      <c r="F273" s="11" t="str">
        <f t="shared" si="73"/>
        <v/>
      </c>
      <c r="G273" s="65"/>
      <c r="H273" s="11" t="str">
        <f t="shared" ca="1" si="72"/>
        <v>ジェニオFC</v>
      </c>
      <c r="I273" s="11"/>
      <c r="J273" s="11" t="str">
        <f t="shared" ca="1" si="74"/>
        <v>予定</v>
      </c>
      <c r="M273" s="42">
        <v>18</v>
      </c>
      <c r="N273" s="12">
        <f t="shared" ca="1" si="75"/>
        <v>14</v>
      </c>
      <c r="O273" s="13" t="str">
        <f t="shared" ca="1" si="76"/>
        <v>相生</v>
      </c>
      <c r="P273" s="13" t="str">
        <f t="shared" ca="1" si="77"/>
        <v>大田クラブ セカンド</v>
      </c>
      <c r="Q273" s="56">
        <v>3</v>
      </c>
      <c r="R273" s="56">
        <v>4</v>
      </c>
      <c r="S273" s="12" t="str">
        <f t="shared" si="78"/>
        <v>34</v>
      </c>
      <c r="T273" s="12">
        <f t="shared" si="79"/>
        <v>6</v>
      </c>
      <c r="U273" s="12">
        <f t="shared" ca="1" si="80"/>
        <v>28</v>
      </c>
      <c r="V273" s="12">
        <f t="shared" si="81"/>
        <v>6</v>
      </c>
      <c r="W273" s="12">
        <f t="shared" si="82"/>
        <v>2</v>
      </c>
      <c r="X273" s="12">
        <f t="shared" si="83"/>
        <v>3</v>
      </c>
    </row>
    <row r="274" spans="2:24" ht="23.1" customHeight="1" outlineLevel="1" x14ac:dyDescent="0.4">
      <c r="B274" s="41">
        <v>19</v>
      </c>
      <c r="C274" s="11" t="str">
        <f t="shared" ca="1" si="70"/>
        <v>45</v>
      </c>
      <c r="D274" s="11" t="str">
        <f t="shared" ca="1" si="71"/>
        <v>大田クラブ セカンド</v>
      </c>
      <c r="E274" s="65"/>
      <c r="F274" s="11" t="str">
        <f t="shared" si="73"/>
        <v/>
      </c>
      <c r="G274" s="65"/>
      <c r="H274" s="11" t="str">
        <f t="shared" ca="1" si="72"/>
        <v>フェニックスFC B</v>
      </c>
      <c r="I274" s="11"/>
      <c r="J274" s="11" t="str">
        <f t="shared" ca="1" si="74"/>
        <v>予定</v>
      </c>
      <c r="M274" s="42">
        <v>19</v>
      </c>
      <c r="N274" s="12">
        <f t="shared" ca="1" si="75"/>
        <v>15</v>
      </c>
      <c r="O274" s="13" t="str">
        <f t="shared" ca="1" si="76"/>
        <v>相生</v>
      </c>
      <c r="P274" s="13" t="str">
        <f t="shared" ca="1" si="77"/>
        <v>フェニックスFC B</v>
      </c>
      <c r="Q274" s="56">
        <v>3</v>
      </c>
      <c r="R274" s="56">
        <v>5</v>
      </c>
      <c r="S274" s="12" t="str">
        <f t="shared" si="78"/>
        <v>35</v>
      </c>
      <c r="T274" s="12">
        <f t="shared" si="79"/>
        <v>6</v>
      </c>
      <c r="U274" s="12">
        <f t="shared" ca="1" si="80"/>
        <v>28</v>
      </c>
      <c r="V274" s="12">
        <f t="shared" si="81"/>
        <v>6</v>
      </c>
      <c r="W274" s="12">
        <f t="shared" si="82"/>
        <v>2</v>
      </c>
      <c r="X274" s="12">
        <f t="shared" si="83"/>
        <v>3</v>
      </c>
    </row>
    <row r="275" spans="2:24" ht="23.1" customHeight="1" outlineLevel="1" x14ac:dyDescent="0.4">
      <c r="B275" s="41">
        <v>20</v>
      </c>
      <c r="C275" s="11" t="str">
        <f t="shared" ca="1" si="70"/>
        <v>46</v>
      </c>
      <c r="D275" s="11" t="str">
        <f t="shared" ca="1" si="71"/>
        <v>大田クラブ セカンド</v>
      </c>
      <c r="E275" s="65"/>
      <c r="F275" s="11" t="str">
        <f t="shared" si="73"/>
        <v/>
      </c>
      <c r="G275" s="65"/>
      <c r="H275" s="11" t="str">
        <f t="shared" ca="1" si="72"/>
        <v>小池FC</v>
      </c>
      <c r="I275" s="11"/>
      <c r="J275" s="11" t="str">
        <f t="shared" ca="1" si="74"/>
        <v>予定</v>
      </c>
      <c r="M275" s="42">
        <v>20</v>
      </c>
      <c r="N275" s="12">
        <f t="shared" ca="1" si="75"/>
        <v>16</v>
      </c>
      <c r="O275" s="13" t="str">
        <f t="shared" ca="1" si="76"/>
        <v>相生</v>
      </c>
      <c r="P275" s="13" t="str">
        <f t="shared" ca="1" si="77"/>
        <v>小池FC</v>
      </c>
      <c r="Q275" s="56">
        <v>3</v>
      </c>
      <c r="R275" s="56">
        <v>6</v>
      </c>
      <c r="S275" s="12" t="str">
        <f t="shared" si="78"/>
        <v>36</v>
      </c>
      <c r="T275" s="12">
        <f t="shared" si="79"/>
        <v>6</v>
      </c>
      <c r="U275" s="12">
        <f t="shared" ca="1" si="80"/>
        <v>28</v>
      </c>
      <c r="V275" s="12">
        <f t="shared" si="81"/>
        <v>6</v>
      </c>
      <c r="W275" s="12">
        <f t="shared" si="82"/>
        <v>2</v>
      </c>
      <c r="X275" s="12">
        <f t="shared" si="83"/>
        <v>3</v>
      </c>
    </row>
    <row r="276" spans="2:24" ht="23.1" customHeight="1" outlineLevel="1" x14ac:dyDescent="0.4">
      <c r="B276" s="41">
        <v>21</v>
      </c>
      <c r="C276" s="11" t="str">
        <f t="shared" ca="1" si="70"/>
        <v>47</v>
      </c>
      <c r="D276" s="11" t="str">
        <f t="shared" ca="1" si="71"/>
        <v>大田クラブ セカンド</v>
      </c>
      <c r="E276" s="65"/>
      <c r="F276" s="11"/>
      <c r="G276" s="65"/>
      <c r="H276" s="11" t="str">
        <f t="shared" ca="1" si="72"/>
        <v>田園調布FC サテライト</v>
      </c>
      <c r="I276" s="11"/>
      <c r="J276" s="11" t="str">
        <f t="shared" ca="1" si="74"/>
        <v>予定</v>
      </c>
      <c r="M276" s="42">
        <v>21</v>
      </c>
      <c r="N276" s="12">
        <f t="shared" ca="1" si="75"/>
        <v>17</v>
      </c>
      <c r="O276" s="13" t="str">
        <f t="shared" ca="1" si="76"/>
        <v>相生</v>
      </c>
      <c r="P276" s="13" t="str">
        <f t="shared" ca="1" si="77"/>
        <v>田園調布FC サテライト</v>
      </c>
      <c r="Q276" s="56">
        <v>3</v>
      </c>
      <c r="R276" s="56">
        <v>7</v>
      </c>
      <c r="S276" s="12" t="str">
        <f t="shared" si="78"/>
        <v>37</v>
      </c>
      <c r="T276" s="12">
        <f t="shared" si="79"/>
        <v>6</v>
      </c>
      <c r="U276" s="12">
        <f t="shared" ca="1" si="80"/>
        <v>28</v>
      </c>
      <c r="V276" s="12">
        <f t="shared" si="81"/>
        <v>6</v>
      </c>
      <c r="W276" s="12">
        <f t="shared" si="82"/>
        <v>2</v>
      </c>
      <c r="X276" s="12">
        <f t="shared" si="83"/>
        <v>3</v>
      </c>
    </row>
    <row r="277" spans="2:24" ht="23.1" customHeight="1" outlineLevel="1" x14ac:dyDescent="0.4">
      <c r="B277" s="41">
        <v>22</v>
      </c>
      <c r="C277" s="11" t="str">
        <f t="shared" ca="1" si="70"/>
        <v>48</v>
      </c>
      <c r="D277" s="11" t="str">
        <f t="shared" ca="1" si="71"/>
        <v>大田クラブ セカンド</v>
      </c>
      <c r="E277" s="65"/>
      <c r="F277" s="11" t="str">
        <f t="shared" ref="F277:F300" si="84">IF(AND(E277&lt;&gt;"",G277&lt;&gt;""),"-","")</f>
        <v/>
      </c>
      <c r="G277" s="65"/>
      <c r="H277" s="11" t="str">
        <f t="shared" ca="1" si="72"/>
        <v>ジェニオFC</v>
      </c>
      <c r="I277" s="11"/>
      <c r="J277" s="11" t="str">
        <f t="shared" ca="1" si="74"/>
        <v>予定</v>
      </c>
      <c r="M277" s="42">
        <v>22</v>
      </c>
      <c r="N277" s="12">
        <f t="shared" ca="1" si="75"/>
        <v>18</v>
      </c>
      <c r="O277" s="13" t="str">
        <f t="shared" ca="1" si="76"/>
        <v>相生</v>
      </c>
      <c r="P277" s="13" t="str">
        <f t="shared" ca="1" si="77"/>
        <v>ジェニオFC</v>
      </c>
      <c r="Q277" s="56">
        <v>3</v>
      </c>
      <c r="R277" s="56">
        <v>8</v>
      </c>
      <c r="S277" s="12" t="str">
        <f t="shared" si="78"/>
        <v>38</v>
      </c>
      <c r="T277" s="12">
        <f t="shared" si="79"/>
        <v>6</v>
      </c>
      <c r="U277" s="12">
        <f t="shared" ca="1" si="80"/>
        <v>28</v>
      </c>
      <c r="V277" s="12">
        <f t="shared" si="81"/>
        <v>6</v>
      </c>
      <c r="W277" s="12">
        <f t="shared" si="82"/>
        <v>2</v>
      </c>
      <c r="X277" s="12">
        <f t="shared" si="83"/>
        <v>3</v>
      </c>
    </row>
    <row r="278" spans="2:24" ht="23.1" customHeight="1" outlineLevel="1" x14ac:dyDescent="0.4">
      <c r="B278" s="41">
        <v>23</v>
      </c>
      <c r="C278" s="11" t="str">
        <f t="shared" ca="1" si="70"/>
        <v>56</v>
      </c>
      <c r="D278" s="11" t="str">
        <f t="shared" ca="1" si="71"/>
        <v>フェニックスFC B</v>
      </c>
      <c r="E278" s="65"/>
      <c r="F278" s="11" t="str">
        <f t="shared" si="84"/>
        <v/>
      </c>
      <c r="G278" s="65"/>
      <c r="H278" s="11" t="str">
        <f t="shared" ca="1" si="72"/>
        <v>小池FC</v>
      </c>
      <c r="I278" s="11"/>
      <c r="J278" s="11" t="str">
        <f t="shared" ca="1" si="74"/>
        <v>予定</v>
      </c>
      <c r="M278" s="42">
        <v>23</v>
      </c>
      <c r="N278" s="12">
        <f t="shared" ca="1" si="75"/>
        <v>18</v>
      </c>
      <c r="O278" s="13" t="str">
        <f t="shared" ca="1" si="76"/>
        <v>相生</v>
      </c>
      <c r="P278" s="13" t="str">
        <f t="shared" ca="1" si="77"/>
        <v/>
      </c>
      <c r="Q278" s="56">
        <v>3</v>
      </c>
      <c r="R278" s="56">
        <v>9</v>
      </c>
      <c r="S278" s="12" t="str">
        <f t="shared" si="78"/>
        <v>39</v>
      </c>
      <c r="T278" s="12">
        <f t="shared" si="79"/>
        <v>6</v>
      </c>
      <c r="U278" s="12">
        <f t="shared" ca="1" si="80"/>
        <v>28</v>
      </c>
      <c r="V278" s="12">
        <f t="shared" si="81"/>
        <v>6</v>
      </c>
      <c r="W278" s="12">
        <f t="shared" si="82"/>
        <v>2</v>
      </c>
      <c r="X278" s="12">
        <f t="shared" si="83"/>
        <v>3</v>
      </c>
    </row>
    <row r="279" spans="2:24" ht="23.1" customHeight="1" outlineLevel="1" x14ac:dyDescent="0.4">
      <c r="B279" s="41">
        <v>24</v>
      </c>
      <c r="C279" s="11" t="str">
        <f t="shared" ca="1" si="70"/>
        <v>57</v>
      </c>
      <c r="D279" s="11" t="str">
        <f t="shared" ca="1" si="71"/>
        <v>フェニックスFC B</v>
      </c>
      <c r="E279" s="65"/>
      <c r="F279" s="11" t="str">
        <f t="shared" si="84"/>
        <v/>
      </c>
      <c r="G279" s="65"/>
      <c r="H279" s="11" t="str">
        <f t="shared" ca="1" si="72"/>
        <v>田園調布FC サテライト</v>
      </c>
      <c r="I279" s="11"/>
      <c r="J279" s="11" t="str">
        <f t="shared" ca="1" si="74"/>
        <v>予定</v>
      </c>
      <c r="M279" s="42">
        <v>24</v>
      </c>
      <c r="N279" s="12">
        <f t="shared" ca="1" si="75"/>
        <v>18</v>
      </c>
      <c r="O279" s="13" t="str">
        <f t="shared" ca="1" si="76"/>
        <v>相生</v>
      </c>
      <c r="P279" s="13" t="str">
        <f t="shared" ca="1" si="77"/>
        <v/>
      </c>
      <c r="Q279" s="56">
        <v>3</v>
      </c>
      <c r="R279" s="56">
        <v>10</v>
      </c>
      <c r="S279" s="12" t="str">
        <f t="shared" si="78"/>
        <v>310</v>
      </c>
      <c r="T279" s="12">
        <f t="shared" si="79"/>
        <v>6</v>
      </c>
      <c r="U279" s="12">
        <f t="shared" ca="1" si="80"/>
        <v>28</v>
      </c>
      <c r="V279" s="12">
        <f t="shared" si="81"/>
        <v>6</v>
      </c>
      <c r="W279" s="12">
        <f t="shared" si="82"/>
        <v>2</v>
      </c>
      <c r="X279" s="12">
        <f t="shared" si="83"/>
        <v>3</v>
      </c>
    </row>
    <row r="280" spans="2:24" ht="23.1" customHeight="1" outlineLevel="1" x14ac:dyDescent="0.4">
      <c r="B280" s="41">
        <v>25</v>
      </c>
      <c r="C280" s="11" t="str">
        <f t="shared" ca="1" si="70"/>
        <v>58</v>
      </c>
      <c r="D280" s="11" t="str">
        <f t="shared" ca="1" si="71"/>
        <v>フェニックスFC B</v>
      </c>
      <c r="E280" s="65"/>
      <c r="F280" s="11" t="str">
        <f t="shared" si="84"/>
        <v/>
      </c>
      <c r="G280" s="65"/>
      <c r="H280" s="11" t="str">
        <f t="shared" ca="1" si="72"/>
        <v>ジェニオFC</v>
      </c>
      <c r="I280" s="11"/>
      <c r="J280" s="11" t="str">
        <f t="shared" ca="1" si="74"/>
        <v>予定</v>
      </c>
      <c r="M280" s="42">
        <v>25</v>
      </c>
      <c r="N280" s="12">
        <f t="shared" ca="1" si="75"/>
        <v>19</v>
      </c>
      <c r="O280" s="13" t="str">
        <f t="shared" ca="1" si="76"/>
        <v>大田クラブ セカンド</v>
      </c>
      <c r="P280" s="13" t="str">
        <f t="shared" ca="1" si="77"/>
        <v>フェニックスFC B</v>
      </c>
      <c r="Q280" s="56">
        <v>4</v>
      </c>
      <c r="R280" s="56">
        <v>5</v>
      </c>
      <c r="S280" s="12" t="str">
        <f t="shared" si="78"/>
        <v>45</v>
      </c>
      <c r="T280" s="12">
        <f t="shared" si="79"/>
        <v>6</v>
      </c>
      <c r="U280" s="12">
        <f t="shared" ca="1" si="80"/>
        <v>28</v>
      </c>
      <c r="V280" s="12">
        <f t="shared" si="81"/>
        <v>6</v>
      </c>
      <c r="W280" s="12">
        <f t="shared" si="82"/>
        <v>2</v>
      </c>
      <c r="X280" s="12">
        <f t="shared" si="83"/>
        <v>3</v>
      </c>
    </row>
    <row r="281" spans="2:24" ht="23.1" customHeight="1" outlineLevel="1" x14ac:dyDescent="0.4">
      <c r="B281" s="41">
        <v>26</v>
      </c>
      <c r="C281" s="11" t="str">
        <f t="shared" ca="1" si="70"/>
        <v>67</v>
      </c>
      <c r="D281" s="11" t="str">
        <f t="shared" ca="1" si="71"/>
        <v>小池FC</v>
      </c>
      <c r="E281" s="65"/>
      <c r="F281" s="11" t="str">
        <f t="shared" si="84"/>
        <v/>
      </c>
      <c r="G281" s="65"/>
      <c r="H281" s="11" t="str">
        <f t="shared" ca="1" si="72"/>
        <v>田園調布FC サテライト</v>
      </c>
      <c r="I281" s="11"/>
      <c r="J281" s="11" t="str">
        <f t="shared" ca="1" si="74"/>
        <v>予定</v>
      </c>
      <c r="M281" s="42">
        <v>26</v>
      </c>
      <c r="N281" s="12">
        <f t="shared" ca="1" si="75"/>
        <v>20</v>
      </c>
      <c r="O281" s="13" t="str">
        <f t="shared" ca="1" si="76"/>
        <v>大田クラブ セカンド</v>
      </c>
      <c r="P281" s="13" t="str">
        <f t="shared" ca="1" si="77"/>
        <v>小池FC</v>
      </c>
      <c r="Q281" s="56">
        <v>4</v>
      </c>
      <c r="R281" s="56">
        <v>6</v>
      </c>
      <c r="S281" s="12" t="str">
        <f t="shared" si="78"/>
        <v>46</v>
      </c>
      <c r="T281" s="12">
        <f t="shared" si="79"/>
        <v>6</v>
      </c>
      <c r="U281" s="12">
        <f t="shared" ca="1" si="80"/>
        <v>28</v>
      </c>
      <c r="V281" s="12">
        <f t="shared" si="81"/>
        <v>6</v>
      </c>
      <c r="W281" s="12">
        <f t="shared" si="82"/>
        <v>2</v>
      </c>
      <c r="X281" s="12">
        <f t="shared" si="83"/>
        <v>3</v>
      </c>
    </row>
    <row r="282" spans="2:24" ht="23.1" customHeight="1" outlineLevel="1" x14ac:dyDescent="0.4">
      <c r="B282" s="41">
        <v>27</v>
      </c>
      <c r="C282" s="11" t="str">
        <f t="shared" ca="1" si="70"/>
        <v>68</v>
      </c>
      <c r="D282" s="11" t="str">
        <f t="shared" ca="1" si="71"/>
        <v>小池FC</v>
      </c>
      <c r="E282" s="65"/>
      <c r="F282" s="11" t="str">
        <f t="shared" si="84"/>
        <v/>
      </c>
      <c r="G282" s="65"/>
      <c r="H282" s="11" t="str">
        <f t="shared" ca="1" si="72"/>
        <v>ジェニオFC</v>
      </c>
      <c r="I282" s="11"/>
      <c r="J282" s="11" t="str">
        <f t="shared" ca="1" si="74"/>
        <v>予定</v>
      </c>
      <c r="M282" s="42">
        <v>27</v>
      </c>
      <c r="N282" s="12">
        <f t="shared" ca="1" si="75"/>
        <v>21</v>
      </c>
      <c r="O282" s="13" t="str">
        <f t="shared" ca="1" si="76"/>
        <v>大田クラブ セカンド</v>
      </c>
      <c r="P282" s="13" t="str">
        <f t="shared" ca="1" si="77"/>
        <v>田園調布FC サテライト</v>
      </c>
      <c r="Q282" s="56">
        <v>4</v>
      </c>
      <c r="R282" s="56">
        <v>7</v>
      </c>
      <c r="S282" s="12" t="str">
        <f t="shared" si="78"/>
        <v>47</v>
      </c>
      <c r="T282" s="12">
        <f t="shared" si="79"/>
        <v>6</v>
      </c>
      <c r="U282" s="12">
        <f t="shared" ca="1" si="80"/>
        <v>28</v>
      </c>
      <c r="V282" s="12">
        <f t="shared" si="81"/>
        <v>6</v>
      </c>
      <c r="W282" s="12">
        <f t="shared" si="82"/>
        <v>2</v>
      </c>
      <c r="X282" s="12">
        <f t="shared" si="83"/>
        <v>3</v>
      </c>
    </row>
    <row r="283" spans="2:24" ht="23.1" customHeight="1" outlineLevel="1" x14ac:dyDescent="0.4">
      <c r="B283" s="41">
        <v>28</v>
      </c>
      <c r="C283" s="11" t="str">
        <f t="shared" ca="1" si="70"/>
        <v>78</v>
      </c>
      <c r="D283" s="11" t="str">
        <f t="shared" ca="1" si="71"/>
        <v>田園調布FC サテライト</v>
      </c>
      <c r="E283" s="65"/>
      <c r="F283" s="11" t="str">
        <f t="shared" si="84"/>
        <v/>
      </c>
      <c r="G283" s="65"/>
      <c r="H283" s="11" t="str">
        <f t="shared" ca="1" si="72"/>
        <v>ジェニオFC</v>
      </c>
      <c r="I283" s="11"/>
      <c r="J283" s="11" t="str">
        <f t="shared" ca="1" si="74"/>
        <v>予定</v>
      </c>
      <c r="M283" s="42">
        <v>28</v>
      </c>
      <c r="N283" s="12">
        <f t="shared" ca="1" si="75"/>
        <v>22</v>
      </c>
      <c r="O283" s="13" t="str">
        <f t="shared" ca="1" si="76"/>
        <v>大田クラブ セカンド</v>
      </c>
      <c r="P283" s="13" t="str">
        <f t="shared" ca="1" si="77"/>
        <v>ジェニオFC</v>
      </c>
      <c r="Q283" s="56">
        <v>4</v>
      </c>
      <c r="R283" s="56">
        <v>8</v>
      </c>
      <c r="S283" s="12" t="str">
        <f t="shared" si="78"/>
        <v>48</v>
      </c>
      <c r="T283" s="12">
        <f t="shared" si="79"/>
        <v>6</v>
      </c>
      <c r="U283" s="12">
        <f t="shared" ca="1" si="80"/>
        <v>28</v>
      </c>
      <c r="V283" s="12">
        <f t="shared" si="81"/>
        <v>6</v>
      </c>
      <c r="W283" s="12">
        <f t="shared" si="82"/>
        <v>2</v>
      </c>
      <c r="X283" s="12">
        <f t="shared" si="83"/>
        <v>3</v>
      </c>
    </row>
    <row r="284" spans="2:24" ht="23.1" customHeight="1" outlineLevel="1" x14ac:dyDescent="0.4">
      <c r="B284" s="41">
        <v>29</v>
      </c>
      <c r="C284" s="11" t="str">
        <f t="shared" ca="1" si="70"/>
        <v/>
      </c>
      <c r="D284" s="11" t="str">
        <f t="shared" ca="1" si="71"/>
        <v/>
      </c>
      <c r="E284" s="65"/>
      <c r="F284" s="11" t="str">
        <f t="shared" si="84"/>
        <v/>
      </c>
      <c r="G284" s="65"/>
      <c r="H284" s="11" t="str">
        <f t="shared" ca="1" si="72"/>
        <v/>
      </c>
      <c r="I284" s="11"/>
      <c r="J284" s="11" t="str">
        <f t="shared" ca="1" si="74"/>
        <v/>
      </c>
      <c r="M284" s="42">
        <v>29</v>
      </c>
      <c r="N284" s="12">
        <f t="shared" ca="1" si="75"/>
        <v>22</v>
      </c>
      <c r="O284" s="13" t="str">
        <f t="shared" ca="1" si="76"/>
        <v>大田クラブ セカンド</v>
      </c>
      <c r="P284" s="13" t="str">
        <f t="shared" ca="1" si="77"/>
        <v/>
      </c>
      <c r="Q284" s="56">
        <v>4</v>
      </c>
      <c r="R284" s="56">
        <v>9</v>
      </c>
      <c r="S284" s="12" t="str">
        <f t="shared" si="78"/>
        <v>49</v>
      </c>
      <c r="T284" s="12">
        <f t="shared" si="79"/>
        <v>6</v>
      </c>
      <c r="U284" s="12">
        <f t="shared" ca="1" si="80"/>
        <v>28</v>
      </c>
      <c r="V284" s="12">
        <f t="shared" si="81"/>
        <v>6</v>
      </c>
      <c r="W284" s="12">
        <f t="shared" si="82"/>
        <v>2</v>
      </c>
      <c r="X284" s="12">
        <f t="shared" si="83"/>
        <v>3</v>
      </c>
    </row>
    <row r="285" spans="2:24" ht="23.1" customHeight="1" outlineLevel="1" x14ac:dyDescent="0.4">
      <c r="B285" s="41">
        <v>30</v>
      </c>
      <c r="C285" s="11" t="str">
        <f t="shared" ca="1" si="70"/>
        <v/>
      </c>
      <c r="D285" s="11" t="str">
        <f t="shared" ca="1" si="71"/>
        <v/>
      </c>
      <c r="E285" s="65"/>
      <c r="F285" s="11" t="str">
        <f t="shared" si="84"/>
        <v/>
      </c>
      <c r="G285" s="65"/>
      <c r="H285" s="11" t="str">
        <f t="shared" ca="1" si="72"/>
        <v/>
      </c>
      <c r="I285" s="11"/>
      <c r="J285" s="11" t="str">
        <f t="shared" ca="1" si="74"/>
        <v/>
      </c>
      <c r="M285" s="42">
        <v>30</v>
      </c>
      <c r="N285" s="12">
        <f t="shared" ca="1" si="75"/>
        <v>22</v>
      </c>
      <c r="O285" s="13" t="str">
        <f t="shared" ca="1" si="76"/>
        <v>大田クラブ セカンド</v>
      </c>
      <c r="P285" s="13" t="str">
        <f t="shared" ca="1" si="77"/>
        <v/>
      </c>
      <c r="Q285" s="56">
        <v>4</v>
      </c>
      <c r="R285" s="56">
        <v>10</v>
      </c>
      <c r="S285" s="12" t="str">
        <f t="shared" si="78"/>
        <v>410</v>
      </c>
      <c r="T285" s="12">
        <f t="shared" si="79"/>
        <v>6</v>
      </c>
      <c r="U285" s="12">
        <f t="shared" ca="1" si="80"/>
        <v>28</v>
      </c>
      <c r="V285" s="12">
        <f t="shared" si="81"/>
        <v>6</v>
      </c>
      <c r="W285" s="12">
        <f t="shared" si="82"/>
        <v>2</v>
      </c>
      <c r="X285" s="12">
        <f t="shared" si="83"/>
        <v>3</v>
      </c>
    </row>
    <row r="286" spans="2:24" ht="23.1" customHeight="1" outlineLevel="1" x14ac:dyDescent="0.4">
      <c r="B286" s="41">
        <v>31</v>
      </c>
      <c r="C286" s="11" t="str">
        <f t="shared" ca="1" si="70"/>
        <v/>
      </c>
      <c r="D286" s="11" t="str">
        <f t="shared" ca="1" si="71"/>
        <v/>
      </c>
      <c r="E286" s="65"/>
      <c r="F286" s="11" t="str">
        <f t="shared" si="84"/>
        <v/>
      </c>
      <c r="G286" s="65"/>
      <c r="H286" s="11" t="str">
        <f t="shared" ca="1" si="72"/>
        <v/>
      </c>
      <c r="I286" s="11"/>
      <c r="J286" s="11" t="str">
        <f t="shared" ca="1" si="74"/>
        <v/>
      </c>
      <c r="M286" s="42">
        <v>31</v>
      </c>
      <c r="N286" s="12">
        <f t="shared" ca="1" si="75"/>
        <v>23</v>
      </c>
      <c r="O286" s="13" t="str">
        <f t="shared" ca="1" si="76"/>
        <v>フェニックスFC B</v>
      </c>
      <c r="P286" s="13" t="str">
        <f t="shared" ca="1" si="77"/>
        <v>小池FC</v>
      </c>
      <c r="Q286" s="56">
        <v>5</v>
      </c>
      <c r="R286" s="56">
        <v>6</v>
      </c>
      <c r="S286" s="12" t="str">
        <f t="shared" si="78"/>
        <v>56</v>
      </c>
      <c r="T286" s="12">
        <f t="shared" si="79"/>
        <v>6</v>
      </c>
      <c r="U286" s="12">
        <f t="shared" ca="1" si="80"/>
        <v>28</v>
      </c>
      <c r="V286" s="12">
        <f t="shared" si="81"/>
        <v>6</v>
      </c>
      <c r="W286" s="12">
        <f t="shared" si="82"/>
        <v>2</v>
      </c>
      <c r="X286" s="12">
        <f t="shared" si="83"/>
        <v>3</v>
      </c>
    </row>
    <row r="287" spans="2:24" ht="23.1" customHeight="1" outlineLevel="1" x14ac:dyDescent="0.4">
      <c r="B287" s="41">
        <v>32</v>
      </c>
      <c r="C287" s="11" t="str">
        <f t="shared" ca="1" si="70"/>
        <v/>
      </c>
      <c r="D287" s="11" t="str">
        <f t="shared" ca="1" si="71"/>
        <v/>
      </c>
      <c r="E287" s="65"/>
      <c r="F287" s="11" t="str">
        <f t="shared" si="84"/>
        <v/>
      </c>
      <c r="G287" s="65"/>
      <c r="H287" s="11" t="str">
        <f t="shared" ca="1" si="72"/>
        <v/>
      </c>
      <c r="I287" s="11"/>
      <c r="J287" s="11" t="str">
        <f t="shared" ca="1" si="74"/>
        <v/>
      </c>
      <c r="M287" s="42">
        <v>32</v>
      </c>
      <c r="N287" s="12">
        <f t="shared" ca="1" si="75"/>
        <v>24</v>
      </c>
      <c r="O287" s="13" t="str">
        <f t="shared" ca="1" si="76"/>
        <v>フェニックスFC B</v>
      </c>
      <c r="P287" s="13" t="str">
        <f t="shared" ca="1" si="77"/>
        <v>田園調布FC サテライト</v>
      </c>
      <c r="Q287" s="56">
        <v>5</v>
      </c>
      <c r="R287" s="56">
        <v>7</v>
      </c>
      <c r="S287" s="12" t="str">
        <f t="shared" si="78"/>
        <v>57</v>
      </c>
      <c r="T287" s="12">
        <f t="shared" si="79"/>
        <v>6</v>
      </c>
      <c r="U287" s="12">
        <f t="shared" ca="1" si="80"/>
        <v>28</v>
      </c>
      <c r="V287" s="12">
        <f t="shared" si="81"/>
        <v>6</v>
      </c>
      <c r="W287" s="12">
        <f t="shared" si="82"/>
        <v>2</v>
      </c>
      <c r="X287" s="12">
        <f t="shared" si="83"/>
        <v>3</v>
      </c>
    </row>
    <row r="288" spans="2:24" ht="23.1" customHeight="1" outlineLevel="1" x14ac:dyDescent="0.4">
      <c r="B288" s="41">
        <v>33</v>
      </c>
      <c r="C288" s="11" t="str">
        <f t="shared" ca="1" si="70"/>
        <v/>
      </c>
      <c r="D288" s="11" t="str">
        <f t="shared" ca="1" si="71"/>
        <v/>
      </c>
      <c r="E288" s="65"/>
      <c r="F288" s="11" t="str">
        <f t="shared" si="84"/>
        <v/>
      </c>
      <c r="G288" s="65"/>
      <c r="H288" s="11" t="str">
        <f t="shared" ca="1" si="72"/>
        <v/>
      </c>
      <c r="I288" s="11"/>
      <c r="J288" s="11" t="str">
        <f t="shared" ca="1" si="74"/>
        <v/>
      </c>
      <c r="M288" s="42">
        <v>33</v>
      </c>
      <c r="N288" s="12">
        <f t="shared" ca="1" si="75"/>
        <v>25</v>
      </c>
      <c r="O288" s="13" t="str">
        <f t="shared" ca="1" si="76"/>
        <v>フェニックスFC B</v>
      </c>
      <c r="P288" s="13" t="str">
        <f t="shared" ca="1" si="77"/>
        <v>ジェニオFC</v>
      </c>
      <c r="Q288" s="56">
        <v>5</v>
      </c>
      <c r="R288" s="56">
        <v>8</v>
      </c>
      <c r="S288" s="12" t="str">
        <f t="shared" si="78"/>
        <v>58</v>
      </c>
      <c r="T288" s="12">
        <f t="shared" si="79"/>
        <v>6</v>
      </c>
      <c r="U288" s="12">
        <f t="shared" ca="1" si="80"/>
        <v>28</v>
      </c>
      <c r="V288" s="12">
        <f t="shared" si="81"/>
        <v>6</v>
      </c>
      <c r="W288" s="12">
        <f t="shared" si="82"/>
        <v>2</v>
      </c>
      <c r="X288" s="12">
        <f t="shared" si="83"/>
        <v>3</v>
      </c>
    </row>
    <row r="289" spans="2:24" ht="23.1" customHeight="1" outlineLevel="1" x14ac:dyDescent="0.4">
      <c r="B289" s="41">
        <v>34</v>
      </c>
      <c r="C289" s="11" t="str">
        <f t="shared" ca="1" si="70"/>
        <v/>
      </c>
      <c r="D289" s="11" t="str">
        <f t="shared" ca="1" si="71"/>
        <v/>
      </c>
      <c r="E289" s="65"/>
      <c r="F289" s="11" t="str">
        <f t="shared" si="84"/>
        <v/>
      </c>
      <c r="G289" s="65"/>
      <c r="H289" s="11" t="str">
        <f t="shared" ca="1" si="72"/>
        <v/>
      </c>
      <c r="I289" s="11"/>
      <c r="J289" s="11" t="str">
        <f t="shared" ca="1" si="74"/>
        <v/>
      </c>
      <c r="M289" s="42">
        <v>34</v>
      </c>
      <c r="N289" s="12">
        <f t="shared" ca="1" si="75"/>
        <v>25</v>
      </c>
      <c r="O289" s="13" t="str">
        <f t="shared" ca="1" si="76"/>
        <v>フェニックスFC B</v>
      </c>
      <c r="P289" s="13" t="str">
        <f t="shared" ca="1" si="77"/>
        <v/>
      </c>
      <c r="Q289" s="56">
        <v>5</v>
      </c>
      <c r="R289" s="56">
        <v>9</v>
      </c>
      <c r="S289" s="12" t="str">
        <f t="shared" si="78"/>
        <v>59</v>
      </c>
      <c r="T289" s="12">
        <f t="shared" si="79"/>
        <v>6</v>
      </c>
      <c r="U289" s="12">
        <f t="shared" ca="1" si="80"/>
        <v>28</v>
      </c>
      <c r="V289" s="12">
        <f t="shared" si="81"/>
        <v>6</v>
      </c>
      <c r="W289" s="12">
        <f t="shared" si="82"/>
        <v>2</v>
      </c>
      <c r="X289" s="12">
        <f t="shared" si="83"/>
        <v>3</v>
      </c>
    </row>
    <row r="290" spans="2:24" ht="23.1" customHeight="1" outlineLevel="1" x14ac:dyDescent="0.4">
      <c r="B290" s="41">
        <v>35</v>
      </c>
      <c r="C290" s="11" t="str">
        <f t="shared" ca="1" si="70"/>
        <v/>
      </c>
      <c r="D290" s="11" t="str">
        <f t="shared" ca="1" si="71"/>
        <v/>
      </c>
      <c r="E290" s="65"/>
      <c r="F290" s="11" t="str">
        <f t="shared" si="84"/>
        <v/>
      </c>
      <c r="G290" s="65"/>
      <c r="H290" s="11" t="str">
        <f t="shared" ca="1" si="72"/>
        <v/>
      </c>
      <c r="I290" s="11"/>
      <c r="J290" s="11" t="str">
        <f t="shared" ca="1" si="74"/>
        <v/>
      </c>
      <c r="M290" s="42">
        <v>35</v>
      </c>
      <c r="N290" s="12">
        <f t="shared" ca="1" si="75"/>
        <v>25</v>
      </c>
      <c r="O290" s="13" t="str">
        <f t="shared" ca="1" si="76"/>
        <v>フェニックスFC B</v>
      </c>
      <c r="P290" s="13" t="str">
        <f t="shared" ca="1" si="77"/>
        <v/>
      </c>
      <c r="Q290" s="56">
        <v>5</v>
      </c>
      <c r="R290" s="56">
        <v>10</v>
      </c>
      <c r="S290" s="12" t="str">
        <f t="shared" si="78"/>
        <v>510</v>
      </c>
      <c r="T290" s="12">
        <f t="shared" si="79"/>
        <v>6</v>
      </c>
      <c r="U290" s="12">
        <f t="shared" ca="1" si="80"/>
        <v>28</v>
      </c>
      <c r="V290" s="12">
        <f t="shared" si="81"/>
        <v>6</v>
      </c>
      <c r="W290" s="12">
        <f t="shared" si="82"/>
        <v>2</v>
      </c>
      <c r="X290" s="12">
        <f t="shared" si="83"/>
        <v>3</v>
      </c>
    </row>
    <row r="291" spans="2:24" ht="23.1" customHeight="1" outlineLevel="1" x14ac:dyDescent="0.4">
      <c r="B291" s="41">
        <v>36</v>
      </c>
      <c r="C291" s="11" t="str">
        <f t="shared" ca="1" si="70"/>
        <v/>
      </c>
      <c r="D291" s="11" t="str">
        <f t="shared" ca="1" si="71"/>
        <v/>
      </c>
      <c r="E291" s="65"/>
      <c r="F291" s="11" t="str">
        <f t="shared" si="84"/>
        <v/>
      </c>
      <c r="G291" s="65"/>
      <c r="H291" s="11" t="str">
        <f t="shared" ca="1" si="72"/>
        <v/>
      </c>
      <c r="I291" s="11"/>
      <c r="J291" s="11" t="str">
        <f t="shared" ca="1" si="74"/>
        <v/>
      </c>
      <c r="M291" s="42">
        <v>36</v>
      </c>
      <c r="N291" s="12">
        <f t="shared" ca="1" si="75"/>
        <v>26</v>
      </c>
      <c r="O291" s="13" t="str">
        <f t="shared" ca="1" si="76"/>
        <v>小池FC</v>
      </c>
      <c r="P291" s="13" t="str">
        <f t="shared" ca="1" si="77"/>
        <v>田園調布FC サテライト</v>
      </c>
      <c r="Q291" s="56">
        <v>6</v>
      </c>
      <c r="R291" s="56">
        <v>7</v>
      </c>
      <c r="S291" s="12" t="str">
        <f t="shared" si="78"/>
        <v>67</v>
      </c>
      <c r="T291" s="12">
        <f t="shared" si="79"/>
        <v>6</v>
      </c>
      <c r="U291" s="12">
        <f t="shared" ca="1" si="80"/>
        <v>28</v>
      </c>
      <c r="V291" s="12">
        <f t="shared" si="81"/>
        <v>6</v>
      </c>
      <c r="W291" s="12">
        <f t="shared" si="82"/>
        <v>2</v>
      </c>
      <c r="X291" s="12">
        <f t="shared" si="83"/>
        <v>3</v>
      </c>
    </row>
    <row r="292" spans="2:24" ht="23.1" customHeight="1" outlineLevel="1" x14ac:dyDescent="0.4">
      <c r="B292" s="41">
        <v>37</v>
      </c>
      <c r="C292" s="11" t="str">
        <f t="shared" ca="1" si="70"/>
        <v/>
      </c>
      <c r="D292" s="11" t="str">
        <f t="shared" ca="1" si="71"/>
        <v/>
      </c>
      <c r="E292" s="65"/>
      <c r="F292" s="11" t="str">
        <f t="shared" si="84"/>
        <v/>
      </c>
      <c r="G292" s="65"/>
      <c r="H292" s="11" t="str">
        <f t="shared" ca="1" si="72"/>
        <v/>
      </c>
      <c r="I292" s="11"/>
      <c r="J292" s="11" t="str">
        <f t="shared" ca="1" si="74"/>
        <v/>
      </c>
      <c r="M292" s="42">
        <v>37</v>
      </c>
      <c r="N292" s="12">
        <f t="shared" ca="1" si="75"/>
        <v>27</v>
      </c>
      <c r="O292" s="13" t="str">
        <f t="shared" ca="1" si="76"/>
        <v>小池FC</v>
      </c>
      <c r="P292" s="13" t="str">
        <f t="shared" ca="1" si="77"/>
        <v>ジェニオFC</v>
      </c>
      <c r="Q292" s="56">
        <v>6</v>
      </c>
      <c r="R292" s="56">
        <v>8</v>
      </c>
      <c r="S292" s="12" t="str">
        <f t="shared" si="78"/>
        <v>68</v>
      </c>
      <c r="T292" s="12">
        <f t="shared" si="79"/>
        <v>6</v>
      </c>
      <c r="U292" s="12">
        <f t="shared" ca="1" si="80"/>
        <v>28</v>
      </c>
      <c r="V292" s="12">
        <f t="shared" si="81"/>
        <v>6</v>
      </c>
      <c r="W292" s="12">
        <f t="shared" si="82"/>
        <v>2</v>
      </c>
      <c r="X292" s="12">
        <f t="shared" si="83"/>
        <v>3</v>
      </c>
    </row>
    <row r="293" spans="2:24" ht="23.1" customHeight="1" outlineLevel="1" x14ac:dyDescent="0.4">
      <c r="B293" s="41">
        <v>38</v>
      </c>
      <c r="C293" s="11" t="str">
        <f t="shared" ca="1" si="70"/>
        <v/>
      </c>
      <c r="D293" s="11" t="str">
        <f t="shared" ca="1" si="71"/>
        <v/>
      </c>
      <c r="E293" s="65"/>
      <c r="F293" s="11" t="str">
        <f t="shared" si="84"/>
        <v/>
      </c>
      <c r="G293" s="65"/>
      <c r="H293" s="11" t="str">
        <f t="shared" ca="1" si="72"/>
        <v/>
      </c>
      <c r="I293" s="11"/>
      <c r="J293" s="11" t="str">
        <f t="shared" ca="1" si="74"/>
        <v/>
      </c>
      <c r="M293" s="42">
        <v>38</v>
      </c>
      <c r="N293" s="12">
        <f t="shared" ca="1" si="75"/>
        <v>27</v>
      </c>
      <c r="O293" s="13" t="str">
        <f t="shared" ca="1" si="76"/>
        <v>小池FC</v>
      </c>
      <c r="P293" s="13" t="str">
        <f t="shared" ca="1" si="77"/>
        <v/>
      </c>
      <c r="Q293" s="56">
        <v>6</v>
      </c>
      <c r="R293" s="56">
        <v>9</v>
      </c>
      <c r="S293" s="12" t="str">
        <f t="shared" si="78"/>
        <v>69</v>
      </c>
      <c r="T293" s="12">
        <f t="shared" si="79"/>
        <v>6</v>
      </c>
      <c r="U293" s="12">
        <f t="shared" ca="1" si="80"/>
        <v>28</v>
      </c>
      <c r="V293" s="12">
        <f t="shared" si="81"/>
        <v>6</v>
      </c>
      <c r="W293" s="12">
        <f t="shared" si="82"/>
        <v>2</v>
      </c>
      <c r="X293" s="12">
        <f t="shared" si="83"/>
        <v>3</v>
      </c>
    </row>
    <row r="294" spans="2:24" ht="23.1" customHeight="1" outlineLevel="1" x14ac:dyDescent="0.4">
      <c r="B294" s="41">
        <v>39</v>
      </c>
      <c r="C294" s="11" t="str">
        <f t="shared" ca="1" si="70"/>
        <v/>
      </c>
      <c r="D294" s="11" t="str">
        <f t="shared" ca="1" si="71"/>
        <v/>
      </c>
      <c r="E294" s="65"/>
      <c r="F294" s="11" t="str">
        <f t="shared" si="84"/>
        <v/>
      </c>
      <c r="G294" s="65"/>
      <c r="H294" s="11" t="str">
        <f t="shared" ca="1" si="72"/>
        <v/>
      </c>
      <c r="I294" s="11"/>
      <c r="J294" s="11" t="str">
        <f t="shared" ca="1" si="74"/>
        <v/>
      </c>
      <c r="M294" s="42">
        <v>39</v>
      </c>
      <c r="N294" s="12">
        <f t="shared" ca="1" si="75"/>
        <v>27</v>
      </c>
      <c r="O294" s="13" t="str">
        <f t="shared" ca="1" si="76"/>
        <v>小池FC</v>
      </c>
      <c r="P294" s="13" t="str">
        <f t="shared" ca="1" si="77"/>
        <v/>
      </c>
      <c r="Q294" s="56">
        <v>6</v>
      </c>
      <c r="R294" s="56">
        <v>10</v>
      </c>
      <c r="S294" s="12" t="str">
        <f t="shared" si="78"/>
        <v>610</v>
      </c>
      <c r="T294" s="12">
        <f t="shared" si="79"/>
        <v>6</v>
      </c>
      <c r="U294" s="12">
        <f t="shared" ca="1" si="80"/>
        <v>28</v>
      </c>
      <c r="V294" s="12">
        <f t="shared" si="81"/>
        <v>6</v>
      </c>
      <c r="W294" s="12">
        <f t="shared" si="82"/>
        <v>2</v>
      </c>
      <c r="X294" s="12">
        <f t="shared" si="83"/>
        <v>3</v>
      </c>
    </row>
    <row r="295" spans="2:24" ht="23.1" customHeight="1" outlineLevel="1" x14ac:dyDescent="0.4">
      <c r="B295" s="41">
        <v>40</v>
      </c>
      <c r="C295" s="11" t="str">
        <f t="shared" ca="1" si="70"/>
        <v/>
      </c>
      <c r="D295" s="11" t="str">
        <f t="shared" ca="1" si="71"/>
        <v/>
      </c>
      <c r="E295" s="65"/>
      <c r="F295" s="11" t="str">
        <f t="shared" si="84"/>
        <v/>
      </c>
      <c r="G295" s="65"/>
      <c r="H295" s="11" t="str">
        <f t="shared" ca="1" si="72"/>
        <v/>
      </c>
      <c r="I295" s="11"/>
      <c r="J295" s="11" t="str">
        <f t="shared" ca="1" si="74"/>
        <v/>
      </c>
      <c r="M295" s="42">
        <v>40</v>
      </c>
      <c r="N295" s="12">
        <f t="shared" ca="1" si="75"/>
        <v>28</v>
      </c>
      <c r="O295" s="13" t="str">
        <f t="shared" ca="1" si="76"/>
        <v>田園調布FC サテライト</v>
      </c>
      <c r="P295" s="13" t="str">
        <f t="shared" ca="1" si="77"/>
        <v>ジェニオFC</v>
      </c>
      <c r="Q295" s="56">
        <v>7</v>
      </c>
      <c r="R295" s="56">
        <v>8</v>
      </c>
      <c r="S295" s="12" t="str">
        <f t="shared" si="78"/>
        <v>78</v>
      </c>
      <c r="T295" s="12">
        <f t="shared" si="79"/>
        <v>6</v>
      </c>
      <c r="U295" s="12">
        <f t="shared" ca="1" si="80"/>
        <v>28</v>
      </c>
      <c r="V295" s="12">
        <f t="shared" si="81"/>
        <v>6</v>
      </c>
      <c r="W295" s="12">
        <f t="shared" si="82"/>
        <v>2</v>
      </c>
      <c r="X295" s="12">
        <f t="shared" si="83"/>
        <v>3</v>
      </c>
    </row>
    <row r="296" spans="2:24" ht="23.1" customHeight="1" outlineLevel="1" x14ac:dyDescent="0.4">
      <c r="B296" s="41">
        <v>41</v>
      </c>
      <c r="C296" s="11" t="str">
        <f t="shared" ca="1" si="70"/>
        <v/>
      </c>
      <c r="D296" s="11" t="str">
        <f t="shared" ca="1" si="71"/>
        <v/>
      </c>
      <c r="E296" s="65"/>
      <c r="F296" s="11" t="str">
        <f t="shared" si="84"/>
        <v/>
      </c>
      <c r="G296" s="65"/>
      <c r="H296" s="11" t="str">
        <f t="shared" ca="1" si="72"/>
        <v/>
      </c>
      <c r="I296" s="11"/>
      <c r="J296" s="11" t="str">
        <f t="shared" ca="1" si="74"/>
        <v/>
      </c>
      <c r="M296" s="42">
        <v>41</v>
      </c>
      <c r="N296" s="12">
        <f t="shared" ca="1" si="75"/>
        <v>28</v>
      </c>
      <c r="O296" s="13" t="str">
        <f t="shared" ca="1" si="76"/>
        <v>田園調布FC サテライト</v>
      </c>
      <c r="P296" s="13" t="str">
        <f t="shared" ca="1" si="77"/>
        <v/>
      </c>
      <c r="Q296" s="56">
        <v>7</v>
      </c>
      <c r="R296" s="56">
        <v>9</v>
      </c>
      <c r="S296" s="12" t="str">
        <f t="shared" si="78"/>
        <v>79</v>
      </c>
      <c r="T296" s="12">
        <f t="shared" si="79"/>
        <v>6</v>
      </c>
      <c r="U296" s="12">
        <f t="shared" ca="1" si="80"/>
        <v>28</v>
      </c>
      <c r="V296" s="12">
        <f t="shared" si="81"/>
        <v>6</v>
      </c>
      <c r="W296" s="12">
        <f t="shared" si="82"/>
        <v>2</v>
      </c>
      <c r="X296" s="12">
        <f t="shared" si="83"/>
        <v>3</v>
      </c>
    </row>
    <row r="297" spans="2:24" ht="23.1" customHeight="1" outlineLevel="1" x14ac:dyDescent="0.4">
      <c r="B297" s="41">
        <v>42</v>
      </c>
      <c r="C297" s="11" t="str">
        <f t="shared" ca="1" si="70"/>
        <v/>
      </c>
      <c r="D297" s="11" t="str">
        <f t="shared" ca="1" si="71"/>
        <v/>
      </c>
      <c r="E297" s="65"/>
      <c r="F297" s="11" t="str">
        <f t="shared" si="84"/>
        <v/>
      </c>
      <c r="G297" s="65"/>
      <c r="H297" s="11" t="str">
        <f t="shared" ca="1" si="72"/>
        <v/>
      </c>
      <c r="I297" s="11"/>
      <c r="J297" s="11" t="str">
        <f t="shared" ca="1" si="74"/>
        <v/>
      </c>
      <c r="M297" s="42">
        <v>42</v>
      </c>
      <c r="N297" s="12">
        <f t="shared" ca="1" si="75"/>
        <v>28</v>
      </c>
      <c r="O297" s="13" t="str">
        <f t="shared" ca="1" si="76"/>
        <v>田園調布FC サテライト</v>
      </c>
      <c r="P297" s="13" t="str">
        <f t="shared" ca="1" si="77"/>
        <v/>
      </c>
      <c r="Q297" s="56">
        <v>7</v>
      </c>
      <c r="R297" s="56">
        <v>10</v>
      </c>
      <c r="S297" s="12" t="str">
        <f t="shared" si="78"/>
        <v>710</v>
      </c>
      <c r="T297" s="12">
        <f t="shared" si="79"/>
        <v>6</v>
      </c>
      <c r="U297" s="12">
        <f t="shared" ca="1" si="80"/>
        <v>28</v>
      </c>
      <c r="V297" s="12">
        <f t="shared" si="81"/>
        <v>6</v>
      </c>
      <c r="W297" s="12">
        <f t="shared" si="82"/>
        <v>2</v>
      </c>
      <c r="X297" s="12">
        <f t="shared" si="83"/>
        <v>3</v>
      </c>
    </row>
    <row r="298" spans="2:24" ht="23.1" customHeight="1" outlineLevel="1" x14ac:dyDescent="0.4">
      <c r="B298" s="41">
        <v>43</v>
      </c>
      <c r="C298" s="11" t="str">
        <f t="shared" ca="1" si="70"/>
        <v/>
      </c>
      <c r="D298" s="11" t="str">
        <f t="shared" ca="1" si="71"/>
        <v/>
      </c>
      <c r="E298" s="65"/>
      <c r="F298" s="11" t="str">
        <f t="shared" si="84"/>
        <v/>
      </c>
      <c r="G298" s="65"/>
      <c r="H298" s="11" t="str">
        <f t="shared" ca="1" si="72"/>
        <v/>
      </c>
      <c r="I298" s="11"/>
      <c r="J298" s="11" t="str">
        <f t="shared" ca="1" si="74"/>
        <v/>
      </c>
      <c r="M298" s="42">
        <v>43</v>
      </c>
      <c r="N298" s="12">
        <f t="shared" ca="1" si="75"/>
        <v>28</v>
      </c>
      <c r="O298" s="13" t="str">
        <f t="shared" ca="1" si="76"/>
        <v>ジェニオFC</v>
      </c>
      <c r="P298" s="13" t="str">
        <f t="shared" ca="1" si="77"/>
        <v/>
      </c>
      <c r="Q298" s="56">
        <v>8</v>
      </c>
      <c r="R298" s="56">
        <v>9</v>
      </c>
      <c r="S298" s="12" t="str">
        <f t="shared" si="78"/>
        <v>89</v>
      </c>
      <c r="T298" s="12">
        <f t="shared" si="79"/>
        <v>6</v>
      </c>
      <c r="U298" s="12">
        <f t="shared" ca="1" si="80"/>
        <v>28</v>
      </c>
      <c r="V298" s="12">
        <f t="shared" si="81"/>
        <v>6</v>
      </c>
      <c r="W298" s="12">
        <f t="shared" si="82"/>
        <v>2</v>
      </c>
      <c r="X298" s="12">
        <f t="shared" si="83"/>
        <v>3</v>
      </c>
    </row>
    <row r="299" spans="2:24" ht="23.1" customHeight="1" outlineLevel="1" x14ac:dyDescent="0.4">
      <c r="B299" s="41">
        <v>44</v>
      </c>
      <c r="C299" s="11" t="str">
        <f t="shared" ca="1" si="70"/>
        <v/>
      </c>
      <c r="D299" s="11" t="str">
        <f t="shared" ca="1" si="71"/>
        <v/>
      </c>
      <c r="E299" s="65"/>
      <c r="F299" s="11" t="str">
        <f t="shared" si="84"/>
        <v/>
      </c>
      <c r="G299" s="65"/>
      <c r="H299" s="11" t="str">
        <f t="shared" ca="1" si="72"/>
        <v/>
      </c>
      <c r="I299" s="11"/>
      <c r="J299" s="11" t="str">
        <f t="shared" ca="1" si="74"/>
        <v/>
      </c>
      <c r="M299" s="42">
        <v>44</v>
      </c>
      <c r="N299" s="12">
        <f t="shared" ca="1" si="75"/>
        <v>28</v>
      </c>
      <c r="O299" s="13" t="str">
        <f t="shared" ca="1" si="76"/>
        <v>ジェニオFC</v>
      </c>
      <c r="P299" s="13" t="str">
        <f t="shared" ca="1" si="77"/>
        <v/>
      </c>
      <c r="Q299" s="56">
        <v>8</v>
      </c>
      <c r="R299" s="56">
        <v>10</v>
      </c>
      <c r="S299" s="12" t="str">
        <f t="shared" si="78"/>
        <v>810</v>
      </c>
      <c r="T299" s="12">
        <f t="shared" si="79"/>
        <v>6</v>
      </c>
      <c r="U299" s="12">
        <f t="shared" ca="1" si="80"/>
        <v>28</v>
      </c>
      <c r="V299" s="12">
        <f t="shared" si="81"/>
        <v>6</v>
      </c>
      <c r="W299" s="12">
        <f t="shared" si="82"/>
        <v>2</v>
      </c>
      <c r="X299" s="12">
        <f t="shared" si="83"/>
        <v>3</v>
      </c>
    </row>
    <row r="300" spans="2:24" ht="23.1" customHeight="1" outlineLevel="1" x14ac:dyDescent="0.4">
      <c r="B300" s="41">
        <v>45</v>
      </c>
      <c r="C300" s="11" t="str">
        <f t="shared" ca="1" si="70"/>
        <v/>
      </c>
      <c r="D300" s="11" t="str">
        <f t="shared" ca="1" si="71"/>
        <v/>
      </c>
      <c r="E300" s="65"/>
      <c r="F300" s="11" t="str">
        <f t="shared" si="84"/>
        <v/>
      </c>
      <c r="G300" s="65"/>
      <c r="H300" s="11" t="str">
        <f t="shared" ca="1" si="72"/>
        <v/>
      </c>
      <c r="I300" s="11"/>
      <c r="J300" s="11" t="str">
        <f t="shared" ca="1" si="74"/>
        <v/>
      </c>
      <c r="M300" s="41">
        <v>45</v>
      </c>
      <c r="N300" s="12">
        <f t="shared" ca="1" si="75"/>
        <v>28</v>
      </c>
      <c r="O300" s="13" t="str">
        <f t="shared" ca="1" si="76"/>
        <v/>
      </c>
      <c r="P300" s="13" t="str">
        <f t="shared" ca="1" si="77"/>
        <v/>
      </c>
      <c r="Q300" s="56">
        <v>9</v>
      </c>
      <c r="R300" s="56">
        <v>10</v>
      </c>
      <c r="S300" s="12" t="str">
        <f t="shared" si="78"/>
        <v>910</v>
      </c>
      <c r="T300" s="12">
        <f t="shared" si="79"/>
        <v>6</v>
      </c>
      <c r="U300" s="12">
        <f t="shared" ca="1" si="80"/>
        <v>28</v>
      </c>
      <c r="V300" s="12">
        <f t="shared" si="81"/>
        <v>6</v>
      </c>
      <c r="W300" s="12">
        <f t="shared" si="82"/>
        <v>2</v>
      </c>
      <c r="X300" s="12">
        <f t="shared" si="83"/>
        <v>3</v>
      </c>
    </row>
    <row r="301" spans="2:24" s="60" customFormat="1" ht="23.1" customHeight="1" outlineLevel="1" x14ac:dyDescent="0.4">
      <c r="B301" s="60" t="s">
        <v>176</v>
      </c>
      <c r="M301" s="60" t="s">
        <v>177</v>
      </c>
    </row>
    <row r="302" spans="2:24" ht="23.1" customHeight="1" x14ac:dyDescent="0.4"/>
    <row r="303" spans="2:24" ht="25.5" x14ac:dyDescent="0.4">
      <c r="B303" s="52">
        <v>7</v>
      </c>
      <c r="C303" s="88">
        <f ca="1">INDIRECT("areaNameBlock"&amp;B303)</f>
        <v>0</v>
      </c>
      <c r="D303" s="89"/>
      <c r="E303" s="90">
        <f ca="1">COUNTA(INDIRECT("listTeamBlock"&amp;$B303&amp;"a"))</f>
        <v>0</v>
      </c>
      <c r="F303" s="90"/>
      <c r="G303" s="90"/>
      <c r="H303" s="49">
        <f ca="1">IF(E303=0,0,COMBIN(E303,2))</f>
        <v>0</v>
      </c>
      <c r="I303" s="78" t="str">
        <f ca="1">IF(H303=0,"",J303/H303)</f>
        <v/>
      </c>
      <c r="J303" s="64">
        <f ca="1">COUNTIF(J306:J350,"終了")</f>
        <v>0</v>
      </c>
      <c r="M303" s="53" t="s">
        <v>161</v>
      </c>
      <c r="N303" s="54"/>
      <c r="O303" s="54"/>
      <c r="P303" s="54"/>
      <c r="Q303" s="54"/>
      <c r="R303" s="54"/>
      <c r="S303" s="54"/>
      <c r="T303" s="57">
        <f>B303</f>
        <v>7</v>
      </c>
      <c r="U303" s="58">
        <f ca="1">H303</f>
        <v>0</v>
      </c>
      <c r="V303" s="55"/>
      <c r="W303" s="55"/>
      <c r="X303" s="55"/>
    </row>
    <row r="304" spans="2:24" ht="24" outlineLevel="1" x14ac:dyDescent="0.4">
      <c r="B304" s="42" t="s">
        <v>0</v>
      </c>
      <c r="C304" s="42"/>
      <c r="D304" s="42" t="s">
        <v>34</v>
      </c>
      <c r="E304" s="42" t="s">
        <v>60</v>
      </c>
      <c r="F304" s="42"/>
      <c r="G304" s="42" t="s">
        <v>61</v>
      </c>
      <c r="H304" s="42" t="s">
        <v>35</v>
      </c>
      <c r="I304" s="63" t="s">
        <v>185</v>
      </c>
      <c r="J304" s="63" t="s">
        <v>186</v>
      </c>
      <c r="M304" s="42" t="s">
        <v>39</v>
      </c>
      <c r="N304" s="42" t="s">
        <v>38</v>
      </c>
      <c r="O304" s="42" t="s">
        <v>34</v>
      </c>
      <c r="P304" s="42" t="s">
        <v>35</v>
      </c>
      <c r="Q304" s="42" t="s">
        <v>36</v>
      </c>
      <c r="R304" s="42" t="s">
        <v>37</v>
      </c>
      <c r="S304" s="42" t="s">
        <v>62</v>
      </c>
      <c r="T304" s="42" t="s">
        <v>160</v>
      </c>
      <c r="U304" s="42" t="s">
        <v>166</v>
      </c>
      <c r="V304" s="42" t="s">
        <v>167</v>
      </c>
      <c r="W304" s="42" t="s">
        <v>168</v>
      </c>
      <c r="X304" s="42" t="s">
        <v>169</v>
      </c>
    </row>
    <row r="305" spans="2:24" ht="24" outlineLevel="1" x14ac:dyDescent="0.4">
      <c r="B305" s="43"/>
      <c r="C305" s="43">
        <v>6</v>
      </c>
      <c r="D305" s="43">
        <v>2</v>
      </c>
      <c r="E305" s="43"/>
      <c r="F305" s="43"/>
      <c r="G305" s="43"/>
      <c r="H305" s="43">
        <v>3</v>
      </c>
      <c r="I305" s="63" t="s">
        <v>187</v>
      </c>
      <c r="J305" s="63"/>
      <c r="M305" s="43"/>
      <c r="N305" s="43"/>
      <c r="O305" s="43"/>
      <c r="P305" s="43"/>
      <c r="Q305" s="43"/>
      <c r="R305" s="43"/>
      <c r="S305" s="43"/>
      <c r="T305" s="43">
        <f>T303</f>
        <v>7</v>
      </c>
      <c r="U305" s="43">
        <f ca="1">U303</f>
        <v>0</v>
      </c>
      <c r="V305" s="43">
        <f>C305</f>
        <v>6</v>
      </c>
      <c r="W305" s="43">
        <f>D305</f>
        <v>2</v>
      </c>
      <c r="X305" s="43">
        <f>H305</f>
        <v>3</v>
      </c>
    </row>
    <row r="306" spans="2:24" ht="23.1" customHeight="1" outlineLevel="1" x14ac:dyDescent="0.4">
      <c r="B306" s="41">
        <v>1</v>
      </c>
      <c r="C306" s="11" t="str">
        <f t="shared" ref="C306:C350" ca="1" si="85">IF($B306&lt;=$U306,VLOOKUP($B306,INDIRECT("listMatch"&amp;T306),$V306,FALSE),"")</f>
        <v/>
      </c>
      <c r="D306" s="11" t="str">
        <f t="shared" ref="D306:D350" ca="1" si="86">IF($B306&lt;=$U306,VLOOKUP($B306,INDIRECT("listMatch"&amp;T306),$W306,FALSE),"")</f>
        <v/>
      </c>
      <c r="E306" s="65"/>
      <c r="F306" s="11" t="str">
        <f>IF(AND(E306&lt;&gt;"",G306&lt;&gt;""),"-","")</f>
        <v/>
      </c>
      <c r="G306" s="65"/>
      <c r="H306" s="11" t="str">
        <f t="shared" ref="H306:H350" ca="1" si="87">IF($B306&lt;=$U306,VLOOKUP($B306,INDIRECT("listMatch"&amp;T306),$X306,FALSE),"")</f>
        <v/>
      </c>
      <c r="I306" s="11"/>
      <c r="J306" s="11" t="str">
        <f ca="1">IF(C306="","",IF(AND(ISNUMBER(E306),ISNUMBER(G306)),"終了","予定"))</f>
        <v/>
      </c>
      <c r="M306" s="42">
        <v>1</v>
      </c>
      <c r="N306" s="12">
        <f ca="1">IF(OR(O306="",P306=""),N305,N305+1)</f>
        <v>0</v>
      </c>
      <c r="O306" s="13" t="str">
        <f ca="1">IF($E$303&lt;Q306,"",INDEX(INDIRECT("listTeamBlock"&amp;$T306&amp;"b"),Q306))</f>
        <v/>
      </c>
      <c r="P306" s="13" t="str">
        <f ca="1">IF($E$303&lt;R306,"",INDEX(INDIRECT("listTeamBlock"&amp;$T306&amp;"b"),R306))</f>
        <v/>
      </c>
      <c r="Q306" s="56">
        <v>1</v>
      </c>
      <c r="R306" s="56">
        <v>2</v>
      </c>
      <c r="S306" s="12" t="str">
        <f>Q306&amp;R306</f>
        <v>12</v>
      </c>
      <c r="T306" s="12">
        <f>T305</f>
        <v>7</v>
      </c>
      <c r="U306" s="12">
        <f ca="1">U305</f>
        <v>0</v>
      </c>
      <c r="V306" s="12">
        <f>V305</f>
        <v>6</v>
      </c>
      <c r="W306" s="12">
        <f>W305</f>
        <v>2</v>
      </c>
      <c r="X306" s="12">
        <f>X305</f>
        <v>3</v>
      </c>
    </row>
    <row r="307" spans="2:24" ht="23.1" customHeight="1" outlineLevel="1" x14ac:dyDescent="0.4">
      <c r="B307" s="41">
        <v>2</v>
      </c>
      <c r="C307" s="11" t="str">
        <f t="shared" ca="1" si="85"/>
        <v/>
      </c>
      <c r="D307" s="11" t="str">
        <f t="shared" ca="1" si="86"/>
        <v/>
      </c>
      <c r="E307" s="65"/>
      <c r="F307" s="11" t="str">
        <f t="shared" ref="F307:F325" si="88">IF(AND(E307&lt;&gt;"",G307&lt;&gt;""),"-","")</f>
        <v/>
      </c>
      <c r="G307" s="65"/>
      <c r="H307" s="11" t="str">
        <f t="shared" ca="1" si="87"/>
        <v/>
      </c>
      <c r="I307" s="11"/>
      <c r="J307" s="11" t="str">
        <f t="shared" ref="J307:J350" ca="1" si="89">IF(C307="","",IF(AND(ISNUMBER(E307),ISNUMBER(G307)),"終了","予定"))</f>
        <v/>
      </c>
      <c r="M307" s="42">
        <v>2</v>
      </c>
      <c r="N307" s="12">
        <f t="shared" ref="N307:N350" ca="1" si="90">IF(OR(O307="",P307=""),N306,N306+1)</f>
        <v>0</v>
      </c>
      <c r="O307" s="13" t="str">
        <f t="shared" ref="O307:O350" ca="1" si="91">IF($E$303&lt;Q307,"",INDEX(INDIRECT("listTeamBlock"&amp;$T307&amp;"b"),Q307))</f>
        <v/>
      </c>
      <c r="P307" s="13" t="str">
        <f t="shared" ref="P307:P350" ca="1" si="92">IF($E$303&lt;R307,"",INDEX(INDIRECT("listTeamBlock"&amp;$T307&amp;"b"),R307))</f>
        <v/>
      </c>
      <c r="Q307" s="56">
        <v>1</v>
      </c>
      <c r="R307" s="56">
        <v>3</v>
      </c>
      <c r="S307" s="12" t="str">
        <f t="shared" ref="S307:S350" si="93">Q307&amp;R307</f>
        <v>13</v>
      </c>
      <c r="T307" s="12">
        <f t="shared" ref="T307:T350" si="94">T306</f>
        <v>7</v>
      </c>
      <c r="U307" s="12">
        <f t="shared" ref="U307:U350" ca="1" si="95">U306</f>
        <v>0</v>
      </c>
      <c r="V307" s="12">
        <f t="shared" ref="V307:V350" si="96">V306</f>
        <v>6</v>
      </c>
      <c r="W307" s="12">
        <f t="shared" ref="W307:W350" si="97">W306</f>
        <v>2</v>
      </c>
      <c r="X307" s="12">
        <f t="shared" ref="X307:X350" si="98">X306</f>
        <v>3</v>
      </c>
    </row>
    <row r="308" spans="2:24" ht="23.1" customHeight="1" outlineLevel="1" x14ac:dyDescent="0.4">
      <c r="B308" s="41">
        <v>3</v>
      </c>
      <c r="C308" s="11" t="str">
        <f t="shared" ca="1" si="85"/>
        <v/>
      </c>
      <c r="D308" s="11" t="str">
        <f t="shared" ca="1" si="86"/>
        <v/>
      </c>
      <c r="E308" s="65"/>
      <c r="F308" s="11" t="str">
        <f t="shared" si="88"/>
        <v/>
      </c>
      <c r="G308" s="65"/>
      <c r="H308" s="11" t="str">
        <f t="shared" ca="1" si="87"/>
        <v/>
      </c>
      <c r="I308" s="11"/>
      <c r="J308" s="11" t="str">
        <f t="shared" ca="1" si="89"/>
        <v/>
      </c>
      <c r="M308" s="42">
        <v>3</v>
      </c>
      <c r="N308" s="12">
        <f t="shared" ca="1" si="90"/>
        <v>0</v>
      </c>
      <c r="O308" s="13" t="str">
        <f t="shared" ca="1" si="91"/>
        <v/>
      </c>
      <c r="P308" s="13" t="str">
        <f t="shared" ca="1" si="92"/>
        <v/>
      </c>
      <c r="Q308" s="56">
        <v>1</v>
      </c>
      <c r="R308" s="56">
        <v>4</v>
      </c>
      <c r="S308" s="12" t="str">
        <f t="shared" si="93"/>
        <v>14</v>
      </c>
      <c r="T308" s="12">
        <f t="shared" si="94"/>
        <v>7</v>
      </c>
      <c r="U308" s="12">
        <f t="shared" ca="1" si="95"/>
        <v>0</v>
      </c>
      <c r="V308" s="12">
        <f t="shared" si="96"/>
        <v>6</v>
      </c>
      <c r="W308" s="12">
        <f t="shared" si="97"/>
        <v>2</v>
      </c>
      <c r="X308" s="12">
        <f t="shared" si="98"/>
        <v>3</v>
      </c>
    </row>
    <row r="309" spans="2:24" ht="23.1" customHeight="1" outlineLevel="1" x14ac:dyDescent="0.4">
      <c r="B309" s="41">
        <v>4</v>
      </c>
      <c r="C309" s="11" t="str">
        <f t="shared" ca="1" si="85"/>
        <v/>
      </c>
      <c r="D309" s="11" t="str">
        <f t="shared" ca="1" si="86"/>
        <v/>
      </c>
      <c r="E309" s="65"/>
      <c r="F309" s="11" t="str">
        <f t="shared" si="88"/>
        <v/>
      </c>
      <c r="G309" s="65"/>
      <c r="H309" s="11" t="str">
        <f t="shared" ca="1" si="87"/>
        <v/>
      </c>
      <c r="I309" s="11"/>
      <c r="J309" s="11" t="str">
        <f t="shared" ca="1" si="89"/>
        <v/>
      </c>
      <c r="M309" s="42">
        <v>4</v>
      </c>
      <c r="N309" s="12">
        <f t="shared" ca="1" si="90"/>
        <v>0</v>
      </c>
      <c r="O309" s="13" t="str">
        <f t="shared" ca="1" si="91"/>
        <v/>
      </c>
      <c r="P309" s="13" t="str">
        <f t="shared" ca="1" si="92"/>
        <v/>
      </c>
      <c r="Q309" s="56">
        <v>1</v>
      </c>
      <c r="R309" s="56">
        <v>5</v>
      </c>
      <c r="S309" s="12" t="str">
        <f t="shared" si="93"/>
        <v>15</v>
      </c>
      <c r="T309" s="12">
        <f t="shared" si="94"/>
        <v>7</v>
      </c>
      <c r="U309" s="12">
        <f t="shared" ca="1" si="95"/>
        <v>0</v>
      </c>
      <c r="V309" s="12">
        <f t="shared" si="96"/>
        <v>6</v>
      </c>
      <c r="W309" s="12">
        <f t="shared" si="97"/>
        <v>2</v>
      </c>
      <c r="X309" s="12">
        <f t="shared" si="98"/>
        <v>3</v>
      </c>
    </row>
    <row r="310" spans="2:24" ht="23.1" customHeight="1" outlineLevel="1" x14ac:dyDescent="0.4">
      <c r="B310" s="41">
        <v>5</v>
      </c>
      <c r="C310" s="11" t="str">
        <f t="shared" ca="1" si="85"/>
        <v/>
      </c>
      <c r="D310" s="11" t="str">
        <f t="shared" ca="1" si="86"/>
        <v/>
      </c>
      <c r="E310" s="65"/>
      <c r="F310" s="11" t="str">
        <f t="shared" si="88"/>
        <v/>
      </c>
      <c r="G310" s="65"/>
      <c r="H310" s="11" t="str">
        <f t="shared" ca="1" si="87"/>
        <v/>
      </c>
      <c r="I310" s="11"/>
      <c r="J310" s="11" t="str">
        <f t="shared" ca="1" si="89"/>
        <v/>
      </c>
      <c r="M310" s="42">
        <v>5</v>
      </c>
      <c r="N310" s="12">
        <f t="shared" ca="1" si="90"/>
        <v>0</v>
      </c>
      <c r="O310" s="13" t="str">
        <f t="shared" ca="1" si="91"/>
        <v/>
      </c>
      <c r="P310" s="13" t="str">
        <f t="shared" ca="1" si="92"/>
        <v/>
      </c>
      <c r="Q310" s="56">
        <v>1</v>
      </c>
      <c r="R310" s="56">
        <v>6</v>
      </c>
      <c r="S310" s="12" t="str">
        <f t="shared" si="93"/>
        <v>16</v>
      </c>
      <c r="T310" s="12">
        <f t="shared" si="94"/>
        <v>7</v>
      </c>
      <c r="U310" s="12">
        <f t="shared" ca="1" si="95"/>
        <v>0</v>
      </c>
      <c r="V310" s="12">
        <f t="shared" si="96"/>
        <v>6</v>
      </c>
      <c r="W310" s="12">
        <f t="shared" si="97"/>
        <v>2</v>
      </c>
      <c r="X310" s="12">
        <f t="shared" si="98"/>
        <v>3</v>
      </c>
    </row>
    <row r="311" spans="2:24" ht="23.1" customHeight="1" outlineLevel="1" x14ac:dyDescent="0.4">
      <c r="B311" s="41">
        <v>6</v>
      </c>
      <c r="C311" s="11" t="str">
        <f t="shared" ca="1" si="85"/>
        <v/>
      </c>
      <c r="D311" s="11" t="str">
        <f t="shared" ca="1" si="86"/>
        <v/>
      </c>
      <c r="E311" s="65"/>
      <c r="F311" s="11" t="str">
        <f t="shared" si="88"/>
        <v/>
      </c>
      <c r="G311" s="65"/>
      <c r="H311" s="11" t="str">
        <f t="shared" ca="1" si="87"/>
        <v/>
      </c>
      <c r="I311" s="11"/>
      <c r="J311" s="11" t="str">
        <f t="shared" ca="1" si="89"/>
        <v/>
      </c>
      <c r="M311" s="42">
        <v>6</v>
      </c>
      <c r="N311" s="12">
        <f t="shared" ca="1" si="90"/>
        <v>0</v>
      </c>
      <c r="O311" s="13" t="str">
        <f t="shared" ca="1" si="91"/>
        <v/>
      </c>
      <c r="P311" s="13" t="str">
        <f t="shared" ca="1" si="92"/>
        <v/>
      </c>
      <c r="Q311" s="56">
        <v>1</v>
      </c>
      <c r="R311" s="56">
        <v>7</v>
      </c>
      <c r="S311" s="12" t="str">
        <f t="shared" si="93"/>
        <v>17</v>
      </c>
      <c r="T311" s="12">
        <f t="shared" si="94"/>
        <v>7</v>
      </c>
      <c r="U311" s="12">
        <f t="shared" ca="1" si="95"/>
        <v>0</v>
      </c>
      <c r="V311" s="12">
        <f t="shared" si="96"/>
        <v>6</v>
      </c>
      <c r="W311" s="12">
        <f t="shared" si="97"/>
        <v>2</v>
      </c>
      <c r="X311" s="12">
        <f t="shared" si="98"/>
        <v>3</v>
      </c>
    </row>
    <row r="312" spans="2:24" ht="23.1" customHeight="1" outlineLevel="1" x14ac:dyDescent="0.4">
      <c r="B312" s="41">
        <v>7</v>
      </c>
      <c r="C312" s="11" t="str">
        <f t="shared" ca="1" si="85"/>
        <v/>
      </c>
      <c r="D312" s="11" t="str">
        <f t="shared" ca="1" si="86"/>
        <v/>
      </c>
      <c r="E312" s="65"/>
      <c r="F312" s="11" t="str">
        <f t="shared" si="88"/>
        <v/>
      </c>
      <c r="G312" s="65"/>
      <c r="H312" s="11" t="str">
        <f t="shared" ca="1" si="87"/>
        <v/>
      </c>
      <c r="I312" s="11"/>
      <c r="J312" s="11" t="str">
        <f t="shared" ca="1" si="89"/>
        <v/>
      </c>
      <c r="M312" s="42">
        <v>7</v>
      </c>
      <c r="N312" s="12">
        <f t="shared" ca="1" si="90"/>
        <v>0</v>
      </c>
      <c r="O312" s="13" t="str">
        <f t="shared" ca="1" si="91"/>
        <v/>
      </c>
      <c r="P312" s="13" t="str">
        <f t="shared" ca="1" si="92"/>
        <v/>
      </c>
      <c r="Q312" s="56">
        <v>1</v>
      </c>
      <c r="R312" s="56">
        <v>8</v>
      </c>
      <c r="S312" s="12" t="str">
        <f t="shared" si="93"/>
        <v>18</v>
      </c>
      <c r="T312" s="12">
        <f t="shared" si="94"/>
        <v>7</v>
      </c>
      <c r="U312" s="12">
        <f t="shared" ca="1" si="95"/>
        <v>0</v>
      </c>
      <c r="V312" s="12">
        <f t="shared" si="96"/>
        <v>6</v>
      </c>
      <c r="W312" s="12">
        <f t="shared" si="97"/>
        <v>2</v>
      </c>
      <c r="X312" s="12">
        <f t="shared" si="98"/>
        <v>3</v>
      </c>
    </row>
    <row r="313" spans="2:24" ht="23.1" customHeight="1" outlineLevel="1" x14ac:dyDescent="0.4">
      <c r="B313" s="41">
        <v>8</v>
      </c>
      <c r="C313" s="11" t="str">
        <f t="shared" ca="1" si="85"/>
        <v/>
      </c>
      <c r="D313" s="11" t="str">
        <f t="shared" ca="1" si="86"/>
        <v/>
      </c>
      <c r="E313" s="65"/>
      <c r="F313" s="11" t="str">
        <f t="shared" si="88"/>
        <v/>
      </c>
      <c r="G313" s="65"/>
      <c r="H313" s="11" t="str">
        <f t="shared" ca="1" si="87"/>
        <v/>
      </c>
      <c r="I313" s="11"/>
      <c r="J313" s="11" t="str">
        <f t="shared" ca="1" si="89"/>
        <v/>
      </c>
      <c r="M313" s="42">
        <v>8</v>
      </c>
      <c r="N313" s="12">
        <f t="shared" ca="1" si="90"/>
        <v>0</v>
      </c>
      <c r="O313" s="13" t="str">
        <f t="shared" ca="1" si="91"/>
        <v/>
      </c>
      <c r="P313" s="13" t="str">
        <f t="shared" ca="1" si="92"/>
        <v/>
      </c>
      <c r="Q313" s="56">
        <v>1</v>
      </c>
      <c r="R313" s="56">
        <v>9</v>
      </c>
      <c r="S313" s="12" t="str">
        <f t="shared" si="93"/>
        <v>19</v>
      </c>
      <c r="T313" s="12">
        <f t="shared" si="94"/>
        <v>7</v>
      </c>
      <c r="U313" s="12">
        <f t="shared" ca="1" si="95"/>
        <v>0</v>
      </c>
      <c r="V313" s="12">
        <f t="shared" si="96"/>
        <v>6</v>
      </c>
      <c r="W313" s="12">
        <f t="shared" si="97"/>
        <v>2</v>
      </c>
      <c r="X313" s="12">
        <f t="shared" si="98"/>
        <v>3</v>
      </c>
    </row>
    <row r="314" spans="2:24" ht="23.1" customHeight="1" outlineLevel="1" x14ac:dyDescent="0.4">
      <c r="B314" s="41">
        <v>9</v>
      </c>
      <c r="C314" s="11" t="str">
        <f t="shared" ca="1" si="85"/>
        <v/>
      </c>
      <c r="D314" s="11" t="str">
        <f t="shared" ca="1" si="86"/>
        <v/>
      </c>
      <c r="E314" s="65"/>
      <c r="F314" s="11" t="str">
        <f t="shared" si="88"/>
        <v/>
      </c>
      <c r="G314" s="65"/>
      <c r="H314" s="11" t="str">
        <f t="shared" ca="1" si="87"/>
        <v/>
      </c>
      <c r="I314" s="11"/>
      <c r="J314" s="11" t="str">
        <f t="shared" ca="1" si="89"/>
        <v/>
      </c>
      <c r="M314" s="42">
        <v>9</v>
      </c>
      <c r="N314" s="12">
        <f t="shared" ca="1" si="90"/>
        <v>0</v>
      </c>
      <c r="O314" s="13" t="str">
        <f t="shared" ca="1" si="91"/>
        <v/>
      </c>
      <c r="P314" s="13" t="str">
        <f t="shared" ca="1" si="92"/>
        <v/>
      </c>
      <c r="Q314" s="56">
        <v>1</v>
      </c>
      <c r="R314" s="56">
        <v>10</v>
      </c>
      <c r="S314" s="12" t="str">
        <f t="shared" si="93"/>
        <v>110</v>
      </c>
      <c r="T314" s="12">
        <f t="shared" si="94"/>
        <v>7</v>
      </c>
      <c r="U314" s="12">
        <f t="shared" ca="1" si="95"/>
        <v>0</v>
      </c>
      <c r="V314" s="12">
        <f t="shared" si="96"/>
        <v>6</v>
      </c>
      <c r="W314" s="12">
        <f t="shared" si="97"/>
        <v>2</v>
      </c>
      <c r="X314" s="12">
        <f t="shared" si="98"/>
        <v>3</v>
      </c>
    </row>
    <row r="315" spans="2:24" ht="23.1" customHeight="1" outlineLevel="1" x14ac:dyDescent="0.4">
      <c r="B315" s="41">
        <v>10</v>
      </c>
      <c r="C315" s="11" t="str">
        <f t="shared" ca="1" si="85"/>
        <v/>
      </c>
      <c r="D315" s="11" t="str">
        <f t="shared" ca="1" si="86"/>
        <v/>
      </c>
      <c r="E315" s="65"/>
      <c r="F315" s="11" t="str">
        <f t="shared" si="88"/>
        <v/>
      </c>
      <c r="G315" s="65"/>
      <c r="H315" s="11" t="str">
        <f t="shared" ca="1" si="87"/>
        <v/>
      </c>
      <c r="I315" s="11"/>
      <c r="J315" s="11" t="str">
        <f t="shared" ca="1" si="89"/>
        <v/>
      </c>
      <c r="M315" s="42">
        <v>10</v>
      </c>
      <c r="N315" s="12">
        <f t="shared" ca="1" si="90"/>
        <v>0</v>
      </c>
      <c r="O315" s="13" t="str">
        <f t="shared" ca="1" si="91"/>
        <v/>
      </c>
      <c r="P315" s="13" t="str">
        <f t="shared" ca="1" si="92"/>
        <v/>
      </c>
      <c r="Q315" s="56">
        <v>2</v>
      </c>
      <c r="R315" s="56">
        <v>3</v>
      </c>
      <c r="S315" s="12" t="str">
        <f t="shared" si="93"/>
        <v>23</v>
      </c>
      <c r="T315" s="12">
        <f t="shared" si="94"/>
        <v>7</v>
      </c>
      <c r="U315" s="12">
        <f t="shared" ca="1" si="95"/>
        <v>0</v>
      </c>
      <c r="V315" s="12">
        <f t="shared" si="96"/>
        <v>6</v>
      </c>
      <c r="W315" s="12">
        <f t="shared" si="97"/>
        <v>2</v>
      </c>
      <c r="X315" s="12">
        <f t="shared" si="98"/>
        <v>3</v>
      </c>
    </row>
    <row r="316" spans="2:24" ht="23.1" customHeight="1" outlineLevel="1" x14ac:dyDescent="0.4">
      <c r="B316" s="41">
        <v>11</v>
      </c>
      <c r="C316" s="11" t="str">
        <f t="shared" ca="1" si="85"/>
        <v/>
      </c>
      <c r="D316" s="11" t="str">
        <f t="shared" ca="1" si="86"/>
        <v/>
      </c>
      <c r="E316" s="65"/>
      <c r="F316" s="11" t="str">
        <f t="shared" si="88"/>
        <v/>
      </c>
      <c r="G316" s="65"/>
      <c r="H316" s="11" t="str">
        <f t="shared" ca="1" si="87"/>
        <v/>
      </c>
      <c r="I316" s="11"/>
      <c r="J316" s="11" t="str">
        <f t="shared" ca="1" si="89"/>
        <v/>
      </c>
      <c r="M316" s="42">
        <v>11</v>
      </c>
      <c r="N316" s="12">
        <f t="shared" ca="1" si="90"/>
        <v>0</v>
      </c>
      <c r="O316" s="13" t="str">
        <f t="shared" ca="1" si="91"/>
        <v/>
      </c>
      <c r="P316" s="13" t="str">
        <f t="shared" ca="1" si="92"/>
        <v/>
      </c>
      <c r="Q316" s="56">
        <v>2</v>
      </c>
      <c r="R316" s="56">
        <v>4</v>
      </c>
      <c r="S316" s="12" t="str">
        <f t="shared" si="93"/>
        <v>24</v>
      </c>
      <c r="T316" s="12">
        <f t="shared" si="94"/>
        <v>7</v>
      </c>
      <c r="U316" s="12">
        <f t="shared" ca="1" si="95"/>
        <v>0</v>
      </c>
      <c r="V316" s="12">
        <f t="shared" si="96"/>
        <v>6</v>
      </c>
      <c r="W316" s="12">
        <f t="shared" si="97"/>
        <v>2</v>
      </c>
      <c r="X316" s="12">
        <f t="shared" si="98"/>
        <v>3</v>
      </c>
    </row>
    <row r="317" spans="2:24" ht="23.1" customHeight="1" outlineLevel="1" x14ac:dyDescent="0.4">
      <c r="B317" s="41">
        <v>12</v>
      </c>
      <c r="C317" s="11" t="str">
        <f t="shared" ca="1" si="85"/>
        <v/>
      </c>
      <c r="D317" s="11" t="str">
        <f t="shared" ca="1" si="86"/>
        <v/>
      </c>
      <c r="E317" s="65"/>
      <c r="F317" s="11" t="str">
        <f t="shared" si="88"/>
        <v/>
      </c>
      <c r="G317" s="65"/>
      <c r="H317" s="11" t="str">
        <f t="shared" ca="1" si="87"/>
        <v/>
      </c>
      <c r="I317" s="11"/>
      <c r="J317" s="11" t="str">
        <f t="shared" ca="1" si="89"/>
        <v/>
      </c>
      <c r="M317" s="42">
        <v>12</v>
      </c>
      <c r="N317" s="12">
        <f t="shared" ca="1" si="90"/>
        <v>0</v>
      </c>
      <c r="O317" s="13" t="str">
        <f t="shared" ca="1" si="91"/>
        <v/>
      </c>
      <c r="P317" s="13" t="str">
        <f t="shared" ca="1" si="92"/>
        <v/>
      </c>
      <c r="Q317" s="56">
        <v>2</v>
      </c>
      <c r="R317" s="56">
        <v>5</v>
      </c>
      <c r="S317" s="12" t="str">
        <f t="shared" si="93"/>
        <v>25</v>
      </c>
      <c r="T317" s="12">
        <f t="shared" si="94"/>
        <v>7</v>
      </c>
      <c r="U317" s="12">
        <f t="shared" ca="1" si="95"/>
        <v>0</v>
      </c>
      <c r="V317" s="12">
        <f t="shared" si="96"/>
        <v>6</v>
      </c>
      <c r="W317" s="12">
        <f t="shared" si="97"/>
        <v>2</v>
      </c>
      <c r="X317" s="12">
        <f t="shared" si="98"/>
        <v>3</v>
      </c>
    </row>
    <row r="318" spans="2:24" ht="23.1" customHeight="1" outlineLevel="1" x14ac:dyDescent="0.4">
      <c r="B318" s="41">
        <v>13</v>
      </c>
      <c r="C318" s="11" t="str">
        <f t="shared" ca="1" si="85"/>
        <v/>
      </c>
      <c r="D318" s="11" t="str">
        <f t="shared" ca="1" si="86"/>
        <v/>
      </c>
      <c r="E318" s="65"/>
      <c r="F318" s="11" t="str">
        <f t="shared" si="88"/>
        <v/>
      </c>
      <c r="G318" s="65"/>
      <c r="H318" s="11" t="str">
        <f t="shared" ca="1" si="87"/>
        <v/>
      </c>
      <c r="I318" s="11"/>
      <c r="J318" s="11" t="str">
        <f t="shared" ca="1" si="89"/>
        <v/>
      </c>
      <c r="M318" s="42">
        <v>13</v>
      </c>
      <c r="N318" s="12">
        <f t="shared" ca="1" si="90"/>
        <v>0</v>
      </c>
      <c r="O318" s="13" t="str">
        <f t="shared" ca="1" si="91"/>
        <v/>
      </c>
      <c r="P318" s="13" t="str">
        <f t="shared" ca="1" si="92"/>
        <v/>
      </c>
      <c r="Q318" s="56">
        <v>2</v>
      </c>
      <c r="R318" s="56">
        <v>6</v>
      </c>
      <c r="S318" s="12" t="str">
        <f t="shared" si="93"/>
        <v>26</v>
      </c>
      <c r="T318" s="12">
        <f t="shared" si="94"/>
        <v>7</v>
      </c>
      <c r="U318" s="12">
        <f t="shared" ca="1" si="95"/>
        <v>0</v>
      </c>
      <c r="V318" s="12">
        <f t="shared" si="96"/>
        <v>6</v>
      </c>
      <c r="W318" s="12">
        <f t="shared" si="97"/>
        <v>2</v>
      </c>
      <c r="X318" s="12">
        <f t="shared" si="98"/>
        <v>3</v>
      </c>
    </row>
    <row r="319" spans="2:24" ht="23.1" customHeight="1" outlineLevel="1" x14ac:dyDescent="0.4">
      <c r="B319" s="41">
        <v>14</v>
      </c>
      <c r="C319" s="11" t="str">
        <f t="shared" ca="1" si="85"/>
        <v/>
      </c>
      <c r="D319" s="11" t="str">
        <f t="shared" ca="1" si="86"/>
        <v/>
      </c>
      <c r="E319" s="65"/>
      <c r="F319" s="11" t="str">
        <f t="shared" si="88"/>
        <v/>
      </c>
      <c r="G319" s="65"/>
      <c r="H319" s="11" t="str">
        <f t="shared" ca="1" si="87"/>
        <v/>
      </c>
      <c r="I319" s="11"/>
      <c r="J319" s="11" t="str">
        <f t="shared" ca="1" si="89"/>
        <v/>
      </c>
      <c r="M319" s="42">
        <v>14</v>
      </c>
      <c r="N319" s="12">
        <f t="shared" ca="1" si="90"/>
        <v>0</v>
      </c>
      <c r="O319" s="13" t="str">
        <f t="shared" ca="1" si="91"/>
        <v/>
      </c>
      <c r="P319" s="13" t="str">
        <f t="shared" ca="1" si="92"/>
        <v/>
      </c>
      <c r="Q319" s="56">
        <v>2</v>
      </c>
      <c r="R319" s="56">
        <v>7</v>
      </c>
      <c r="S319" s="12" t="str">
        <f t="shared" si="93"/>
        <v>27</v>
      </c>
      <c r="T319" s="12">
        <f t="shared" si="94"/>
        <v>7</v>
      </c>
      <c r="U319" s="12">
        <f t="shared" ca="1" si="95"/>
        <v>0</v>
      </c>
      <c r="V319" s="12">
        <f t="shared" si="96"/>
        <v>6</v>
      </c>
      <c r="W319" s="12">
        <f t="shared" si="97"/>
        <v>2</v>
      </c>
      <c r="X319" s="12">
        <f t="shared" si="98"/>
        <v>3</v>
      </c>
    </row>
    <row r="320" spans="2:24" ht="23.1" customHeight="1" outlineLevel="1" x14ac:dyDescent="0.4">
      <c r="B320" s="41">
        <v>15</v>
      </c>
      <c r="C320" s="11" t="str">
        <f t="shared" ca="1" si="85"/>
        <v/>
      </c>
      <c r="D320" s="11" t="str">
        <f t="shared" ca="1" si="86"/>
        <v/>
      </c>
      <c r="E320" s="65"/>
      <c r="F320" s="11" t="str">
        <f t="shared" si="88"/>
        <v/>
      </c>
      <c r="G320" s="65"/>
      <c r="H320" s="11" t="str">
        <f t="shared" ca="1" si="87"/>
        <v/>
      </c>
      <c r="I320" s="11"/>
      <c r="J320" s="11" t="str">
        <f t="shared" ca="1" si="89"/>
        <v/>
      </c>
      <c r="M320" s="42">
        <v>15</v>
      </c>
      <c r="N320" s="12">
        <f t="shared" ca="1" si="90"/>
        <v>0</v>
      </c>
      <c r="O320" s="13" t="str">
        <f t="shared" ca="1" si="91"/>
        <v/>
      </c>
      <c r="P320" s="13" t="str">
        <f t="shared" ca="1" si="92"/>
        <v/>
      </c>
      <c r="Q320" s="56">
        <v>2</v>
      </c>
      <c r="R320" s="56">
        <v>8</v>
      </c>
      <c r="S320" s="12" t="str">
        <f t="shared" si="93"/>
        <v>28</v>
      </c>
      <c r="T320" s="12">
        <f t="shared" si="94"/>
        <v>7</v>
      </c>
      <c r="U320" s="12">
        <f t="shared" ca="1" si="95"/>
        <v>0</v>
      </c>
      <c r="V320" s="12">
        <f t="shared" si="96"/>
        <v>6</v>
      </c>
      <c r="W320" s="12">
        <f t="shared" si="97"/>
        <v>2</v>
      </c>
      <c r="X320" s="12">
        <f t="shared" si="98"/>
        <v>3</v>
      </c>
    </row>
    <row r="321" spans="2:24" ht="23.1" customHeight="1" outlineLevel="1" x14ac:dyDescent="0.4">
      <c r="B321" s="41">
        <v>16</v>
      </c>
      <c r="C321" s="11" t="str">
        <f t="shared" ca="1" si="85"/>
        <v/>
      </c>
      <c r="D321" s="11" t="str">
        <f t="shared" ca="1" si="86"/>
        <v/>
      </c>
      <c r="E321" s="65"/>
      <c r="F321" s="11" t="str">
        <f t="shared" si="88"/>
        <v/>
      </c>
      <c r="G321" s="65"/>
      <c r="H321" s="11" t="str">
        <f t="shared" ca="1" si="87"/>
        <v/>
      </c>
      <c r="I321" s="11"/>
      <c r="J321" s="11" t="str">
        <f t="shared" ca="1" si="89"/>
        <v/>
      </c>
      <c r="M321" s="42">
        <v>16</v>
      </c>
      <c r="N321" s="12">
        <f t="shared" ca="1" si="90"/>
        <v>0</v>
      </c>
      <c r="O321" s="13" t="str">
        <f t="shared" ca="1" si="91"/>
        <v/>
      </c>
      <c r="P321" s="13" t="str">
        <f t="shared" ca="1" si="92"/>
        <v/>
      </c>
      <c r="Q321" s="56">
        <v>2</v>
      </c>
      <c r="R321" s="56">
        <v>9</v>
      </c>
      <c r="S321" s="12" t="str">
        <f t="shared" si="93"/>
        <v>29</v>
      </c>
      <c r="T321" s="12">
        <f t="shared" si="94"/>
        <v>7</v>
      </c>
      <c r="U321" s="12">
        <f t="shared" ca="1" si="95"/>
        <v>0</v>
      </c>
      <c r="V321" s="12">
        <f t="shared" si="96"/>
        <v>6</v>
      </c>
      <c r="W321" s="12">
        <f t="shared" si="97"/>
        <v>2</v>
      </c>
      <c r="X321" s="12">
        <f t="shared" si="98"/>
        <v>3</v>
      </c>
    </row>
    <row r="322" spans="2:24" ht="23.1" customHeight="1" outlineLevel="1" x14ac:dyDescent="0.4">
      <c r="B322" s="41">
        <v>17</v>
      </c>
      <c r="C322" s="11" t="str">
        <f t="shared" ca="1" si="85"/>
        <v/>
      </c>
      <c r="D322" s="11" t="str">
        <f t="shared" ca="1" si="86"/>
        <v/>
      </c>
      <c r="E322" s="65"/>
      <c r="F322" s="11" t="str">
        <f t="shared" si="88"/>
        <v/>
      </c>
      <c r="G322" s="65"/>
      <c r="H322" s="11" t="str">
        <f t="shared" ca="1" si="87"/>
        <v/>
      </c>
      <c r="I322" s="11"/>
      <c r="J322" s="11" t="str">
        <f t="shared" ca="1" si="89"/>
        <v/>
      </c>
      <c r="M322" s="42">
        <v>17</v>
      </c>
      <c r="N322" s="12">
        <f t="shared" ca="1" si="90"/>
        <v>0</v>
      </c>
      <c r="O322" s="13" t="str">
        <f t="shared" ca="1" si="91"/>
        <v/>
      </c>
      <c r="P322" s="13" t="str">
        <f t="shared" ca="1" si="92"/>
        <v/>
      </c>
      <c r="Q322" s="56">
        <v>2</v>
      </c>
      <c r="R322" s="56">
        <v>10</v>
      </c>
      <c r="S322" s="12" t="str">
        <f t="shared" si="93"/>
        <v>210</v>
      </c>
      <c r="T322" s="12">
        <f t="shared" si="94"/>
        <v>7</v>
      </c>
      <c r="U322" s="12">
        <f t="shared" ca="1" si="95"/>
        <v>0</v>
      </c>
      <c r="V322" s="12">
        <f t="shared" si="96"/>
        <v>6</v>
      </c>
      <c r="W322" s="12">
        <f t="shared" si="97"/>
        <v>2</v>
      </c>
      <c r="X322" s="12">
        <f t="shared" si="98"/>
        <v>3</v>
      </c>
    </row>
    <row r="323" spans="2:24" ht="23.1" customHeight="1" outlineLevel="1" x14ac:dyDescent="0.4">
      <c r="B323" s="41">
        <v>18</v>
      </c>
      <c r="C323" s="11" t="str">
        <f t="shared" ca="1" si="85"/>
        <v/>
      </c>
      <c r="D323" s="11" t="str">
        <f t="shared" ca="1" si="86"/>
        <v/>
      </c>
      <c r="E323" s="65"/>
      <c r="F323" s="11" t="str">
        <f t="shared" si="88"/>
        <v/>
      </c>
      <c r="G323" s="65"/>
      <c r="H323" s="11" t="str">
        <f t="shared" ca="1" si="87"/>
        <v/>
      </c>
      <c r="I323" s="11"/>
      <c r="J323" s="11" t="str">
        <f t="shared" ca="1" si="89"/>
        <v/>
      </c>
      <c r="M323" s="42">
        <v>18</v>
      </c>
      <c r="N323" s="12">
        <f t="shared" ca="1" si="90"/>
        <v>0</v>
      </c>
      <c r="O323" s="13" t="str">
        <f t="shared" ca="1" si="91"/>
        <v/>
      </c>
      <c r="P323" s="13" t="str">
        <f t="shared" ca="1" si="92"/>
        <v/>
      </c>
      <c r="Q323" s="56">
        <v>3</v>
      </c>
      <c r="R323" s="56">
        <v>4</v>
      </c>
      <c r="S323" s="12" t="str">
        <f t="shared" si="93"/>
        <v>34</v>
      </c>
      <c r="T323" s="12">
        <f t="shared" si="94"/>
        <v>7</v>
      </c>
      <c r="U323" s="12">
        <f t="shared" ca="1" si="95"/>
        <v>0</v>
      </c>
      <c r="V323" s="12">
        <f t="shared" si="96"/>
        <v>6</v>
      </c>
      <c r="W323" s="12">
        <f t="shared" si="97"/>
        <v>2</v>
      </c>
      <c r="X323" s="12">
        <f t="shared" si="98"/>
        <v>3</v>
      </c>
    </row>
    <row r="324" spans="2:24" ht="23.1" customHeight="1" outlineLevel="1" x14ac:dyDescent="0.4">
      <c r="B324" s="41">
        <v>19</v>
      </c>
      <c r="C324" s="11" t="str">
        <f t="shared" ca="1" si="85"/>
        <v/>
      </c>
      <c r="D324" s="11" t="str">
        <f t="shared" ca="1" si="86"/>
        <v/>
      </c>
      <c r="E324" s="65"/>
      <c r="F324" s="11" t="str">
        <f t="shared" si="88"/>
        <v/>
      </c>
      <c r="G324" s="65"/>
      <c r="H324" s="11" t="str">
        <f t="shared" ca="1" si="87"/>
        <v/>
      </c>
      <c r="I324" s="11"/>
      <c r="J324" s="11" t="str">
        <f t="shared" ca="1" si="89"/>
        <v/>
      </c>
      <c r="M324" s="42">
        <v>19</v>
      </c>
      <c r="N324" s="12">
        <f t="shared" ca="1" si="90"/>
        <v>0</v>
      </c>
      <c r="O324" s="13" t="str">
        <f t="shared" ca="1" si="91"/>
        <v/>
      </c>
      <c r="P324" s="13" t="str">
        <f t="shared" ca="1" si="92"/>
        <v/>
      </c>
      <c r="Q324" s="56">
        <v>3</v>
      </c>
      <c r="R324" s="56">
        <v>5</v>
      </c>
      <c r="S324" s="12" t="str">
        <f t="shared" si="93"/>
        <v>35</v>
      </c>
      <c r="T324" s="12">
        <f t="shared" si="94"/>
        <v>7</v>
      </c>
      <c r="U324" s="12">
        <f t="shared" ca="1" si="95"/>
        <v>0</v>
      </c>
      <c r="V324" s="12">
        <f t="shared" si="96"/>
        <v>6</v>
      </c>
      <c r="W324" s="12">
        <f t="shared" si="97"/>
        <v>2</v>
      </c>
      <c r="X324" s="12">
        <f t="shared" si="98"/>
        <v>3</v>
      </c>
    </row>
    <row r="325" spans="2:24" ht="23.1" customHeight="1" outlineLevel="1" x14ac:dyDescent="0.4">
      <c r="B325" s="41">
        <v>20</v>
      </c>
      <c r="C325" s="11" t="str">
        <f t="shared" ca="1" si="85"/>
        <v/>
      </c>
      <c r="D325" s="11" t="str">
        <f t="shared" ca="1" si="86"/>
        <v/>
      </c>
      <c r="E325" s="65"/>
      <c r="F325" s="11" t="str">
        <f t="shared" si="88"/>
        <v/>
      </c>
      <c r="G325" s="65"/>
      <c r="H325" s="11" t="str">
        <f t="shared" ca="1" si="87"/>
        <v/>
      </c>
      <c r="I325" s="11"/>
      <c r="J325" s="11" t="str">
        <f t="shared" ca="1" si="89"/>
        <v/>
      </c>
      <c r="M325" s="42">
        <v>20</v>
      </c>
      <c r="N325" s="12">
        <f t="shared" ca="1" si="90"/>
        <v>0</v>
      </c>
      <c r="O325" s="13" t="str">
        <f t="shared" ca="1" si="91"/>
        <v/>
      </c>
      <c r="P325" s="13" t="str">
        <f t="shared" ca="1" si="92"/>
        <v/>
      </c>
      <c r="Q325" s="56">
        <v>3</v>
      </c>
      <c r="R325" s="56">
        <v>6</v>
      </c>
      <c r="S325" s="12" t="str">
        <f t="shared" si="93"/>
        <v>36</v>
      </c>
      <c r="T325" s="12">
        <f t="shared" si="94"/>
        <v>7</v>
      </c>
      <c r="U325" s="12">
        <f t="shared" ca="1" si="95"/>
        <v>0</v>
      </c>
      <c r="V325" s="12">
        <f t="shared" si="96"/>
        <v>6</v>
      </c>
      <c r="W325" s="12">
        <f t="shared" si="97"/>
        <v>2</v>
      </c>
      <c r="X325" s="12">
        <f t="shared" si="98"/>
        <v>3</v>
      </c>
    </row>
    <row r="326" spans="2:24" ht="23.1" customHeight="1" outlineLevel="1" x14ac:dyDescent="0.4">
      <c r="B326" s="41">
        <v>21</v>
      </c>
      <c r="C326" s="11" t="str">
        <f t="shared" ca="1" si="85"/>
        <v/>
      </c>
      <c r="D326" s="11" t="str">
        <f t="shared" ca="1" si="86"/>
        <v/>
      </c>
      <c r="E326" s="65"/>
      <c r="F326" s="11"/>
      <c r="G326" s="65"/>
      <c r="H326" s="11" t="str">
        <f t="shared" ca="1" si="87"/>
        <v/>
      </c>
      <c r="I326" s="11"/>
      <c r="J326" s="11" t="str">
        <f t="shared" ca="1" si="89"/>
        <v/>
      </c>
      <c r="M326" s="42">
        <v>21</v>
      </c>
      <c r="N326" s="12">
        <f t="shared" ca="1" si="90"/>
        <v>0</v>
      </c>
      <c r="O326" s="13" t="str">
        <f t="shared" ca="1" si="91"/>
        <v/>
      </c>
      <c r="P326" s="13" t="str">
        <f t="shared" ca="1" si="92"/>
        <v/>
      </c>
      <c r="Q326" s="56">
        <v>3</v>
      </c>
      <c r="R326" s="56">
        <v>7</v>
      </c>
      <c r="S326" s="12" t="str">
        <f t="shared" si="93"/>
        <v>37</v>
      </c>
      <c r="T326" s="12">
        <f t="shared" si="94"/>
        <v>7</v>
      </c>
      <c r="U326" s="12">
        <f t="shared" ca="1" si="95"/>
        <v>0</v>
      </c>
      <c r="V326" s="12">
        <f t="shared" si="96"/>
        <v>6</v>
      </c>
      <c r="W326" s="12">
        <f t="shared" si="97"/>
        <v>2</v>
      </c>
      <c r="X326" s="12">
        <f t="shared" si="98"/>
        <v>3</v>
      </c>
    </row>
    <row r="327" spans="2:24" ht="23.1" customHeight="1" outlineLevel="1" x14ac:dyDescent="0.4">
      <c r="B327" s="41">
        <v>22</v>
      </c>
      <c r="C327" s="11" t="str">
        <f t="shared" ca="1" si="85"/>
        <v/>
      </c>
      <c r="D327" s="11" t="str">
        <f t="shared" ca="1" si="86"/>
        <v/>
      </c>
      <c r="E327" s="65"/>
      <c r="F327" s="11" t="str">
        <f t="shared" ref="F327:F350" si="99">IF(AND(E327&lt;&gt;"",G327&lt;&gt;""),"-","")</f>
        <v/>
      </c>
      <c r="G327" s="65"/>
      <c r="H327" s="11" t="str">
        <f t="shared" ca="1" si="87"/>
        <v/>
      </c>
      <c r="I327" s="11"/>
      <c r="J327" s="11" t="str">
        <f t="shared" ca="1" si="89"/>
        <v/>
      </c>
      <c r="M327" s="42">
        <v>22</v>
      </c>
      <c r="N327" s="12">
        <f t="shared" ca="1" si="90"/>
        <v>0</v>
      </c>
      <c r="O327" s="13" t="str">
        <f t="shared" ca="1" si="91"/>
        <v/>
      </c>
      <c r="P327" s="13" t="str">
        <f t="shared" ca="1" si="92"/>
        <v/>
      </c>
      <c r="Q327" s="56">
        <v>3</v>
      </c>
      <c r="R327" s="56">
        <v>8</v>
      </c>
      <c r="S327" s="12" t="str">
        <f t="shared" si="93"/>
        <v>38</v>
      </c>
      <c r="T327" s="12">
        <f t="shared" si="94"/>
        <v>7</v>
      </c>
      <c r="U327" s="12">
        <f t="shared" ca="1" si="95"/>
        <v>0</v>
      </c>
      <c r="V327" s="12">
        <f t="shared" si="96"/>
        <v>6</v>
      </c>
      <c r="W327" s="12">
        <f t="shared" si="97"/>
        <v>2</v>
      </c>
      <c r="X327" s="12">
        <f t="shared" si="98"/>
        <v>3</v>
      </c>
    </row>
    <row r="328" spans="2:24" ht="23.1" customHeight="1" outlineLevel="1" x14ac:dyDescent="0.4">
      <c r="B328" s="41">
        <v>23</v>
      </c>
      <c r="C328" s="11" t="str">
        <f t="shared" ca="1" si="85"/>
        <v/>
      </c>
      <c r="D328" s="11" t="str">
        <f t="shared" ca="1" si="86"/>
        <v/>
      </c>
      <c r="E328" s="65"/>
      <c r="F328" s="11" t="str">
        <f t="shared" si="99"/>
        <v/>
      </c>
      <c r="G328" s="65"/>
      <c r="H328" s="11" t="str">
        <f t="shared" ca="1" si="87"/>
        <v/>
      </c>
      <c r="I328" s="11"/>
      <c r="J328" s="11" t="str">
        <f t="shared" ca="1" si="89"/>
        <v/>
      </c>
      <c r="M328" s="42">
        <v>23</v>
      </c>
      <c r="N328" s="12">
        <f t="shared" ca="1" si="90"/>
        <v>0</v>
      </c>
      <c r="O328" s="13" t="str">
        <f t="shared" ca="1" si="91"/>
        <v/>
      </c>
      <c r="P328" s="13" t="str">
        <f t="shared" ca="1" si="92"/>
        <v/>
      </c>
      <c r="Q328" s="56">
        <v>3</v>
      </c>
      <c r="R328" s="56">
        <v>9</v>
      </c>
      <c r="S328" s="12" t="str">
        <f t="shared" si="93"/>
        <v>39</v>
      </c>
      <c r="T328" s="12">
        <f t="shared" si="94"/>
        <v>7</v>
      </c>
      <c r="U328" s="12">
        <f t="shared" ca="1" si="95"/>
        <v>0</v>
      </c>
      <c r="V328" s="12">
        <f t="shared" si="96"/>
        <v>6</v>
      </c>
      <c r="W328" s="12">
        <f t="shared" si="97"/>
        <v>2</v>
      </c>
      <c r="X328" s="12">
        <f t="shared" si="98"/>
        <v>3</v>
      </c>
    </row>
    <row r="329" spans="2:24" ht="23.1" customHeight="1" outlineLevel="1" x14ac:dyDescent="0.4">
      <c r="B329" s="41">
        <v>24</v>
      </c>
      <c r="C329" s="11" t="str">
        <f t="shared" ca="1" si="85"/>
        <v/>
      </c>
      <c r="D329" s="11" t="str">
        <f t="shared" ca="1" si="86"/>
        <v/>
      </c>
      <c r="E329" s="65"/>
      <c r="F329" s="11" t="str">
        <f t="shared" si="99"/>
        <v/>
      </c>
      <c r="G329" s="65"/>
      <c r="H329" s="11" t="str">
        <f t="shared" ca="1" si="87"/>
        <v/>
      </c>
      <c r="I329" s="11"/>
      <c r="J329" s="11" t="str">
        <f t="shared" ca="1" si="89"/>
        <v/>
      </c>
      <c r="M329" s="42">
        <v>24</v>
      </c>
      <c r="N329" s="12">
        <f t="shared" ca="1" si="90"/>
        <v>0</v>
      </c>
      <c r="O329" s="13" t="str">
        <f t="shared" ca="1" si="91"/>
        <v/>
      </c>
      <c r="P329" s="13" t="str">
        <f t="shared" ca="1" si="92"/>
        <v/>
      </c>
      <c r="Q329" s="56">
        <v>3</v>
      </c>
      <c r="R329" s="56">
        <v>10</v>
      </c>
      <c r="S329" s="12" t="str">
        <f t="shared" si="93"/>
        <v>310</v>
      </c>
      <c r="T329" s="12">
        <f t="shared" si="94"/>
        <v>7</v>
      </c>
      <c r="U329" s="12">
        <f t="shared" ca="1" si="95"/>
        <v>0</v>
      </c>
      <c r="V329" s="12">
        <f t="shared" si="96"/>
        <v>6</v>
      </c>
      <c r="W329" s="12">
        <f t="shared" si="97"/>
        <v>2</v>
      </c>
      <c r="X329" s="12">
        <f t="shared" si="98"/>
        <v>3</v>
      </c>
    </row>
    <row r="330" spans="2:24" ht="23.1" customHeight="1" outlineLevel="1" x14ac:dyDescent="0.4">
      <c r="B330" s="41">
        <v>25</v>
      </c>
      <c r="C330" s="11" t="str">
        <f t="shared" ca="1" si="85"/>
        <v/>
      </c>
      <c r="D330" s="11" t="str">
        <f t="shared" ca="1" si="86"/>
        <v/>
      </c>
      <c r="E330" s="65"/>
      <c r="F330" s="11" t="str">
        <f t="shared" si="99"/>
        <v/>
      </c>
      <c r="G330" s="65"/>
      <c r="H330" s="11" t="str">
        <f t="shared" ca="1" si="87"/>
        <v/>
      </c>
      <c r="I330" s="11"/>
      <c r="J330" s="11" t="str">
        <f t="shared" ca="1" si="89"/>
        <v/>
      </c>
      <c r="M330" s="42">
        <v>25</v>
      </c>
      <c r="N330" s="12">
        <f t="shared" ca="1" si="90"/>
        <v>0</v>
      </c>
      <c r="O330" s="13" t="str">
        <f t="shared" ca="1" si="91"/>
        <v/>
      </c>
      <c r="P330" s="13" t="str">
        <f t="shared" ca="1" si="92"/>
        <v/>
      </c>
      <c r="Q330" s="56">
        <v>4</v>
      </c>
      <c r="R330" s="56">
        <v>5</v>
      </c>
      <c r="S330" s="12" t="str">
        <f t="shared" si="93"/>
        <v>45</v>
      </c>
      <c r="T330" s="12">
        <f t="shared" si="94"/>
        <v>7</v>
      </c>
      <c r="U330" s="12">
        <f t="shared" ca="1" si="95"/>
        <v>0</v>
      </c>
      <c r="V330" s="12">
        <f t="shared" si="96"/>
        <v>6</v>
      </c>
      <c r="W330" s="12">
        <f t="shared" si="97"/>
        <v>2</v>
      </c>
      <c r="X330" s="12">
        <f t="shared" si="98"/>
        <v>3</v>
      </c>
    </row>
    <row r="331" spans="2:24" ht="23.1" customHeight="1" outlineLevel="1" x14ac:dyDescent="0.4">
      <c r="B331" s="41">
        <v>26</v>
      </c>
      <c r="C331" s="11" t="str">
        <f t="shared" ca="1" si="85"/>
        <v/>
      </c>
      <c r="D331" s="11" t="str">
        <f t="shared" ca="1" si="86"/>
        <v/>
      </c>
      <c r="E331" s="65"/>
      <c r="F331" s="11" t="str">
        <f t="shared" si="99"/>
        <v/>
      </c>
      <c r="G331" s="65"/>
      <c r="H331" s="11" t="str">
        <f t="shared" ca="1" si="87"/>
        <v/>
      </c>
      <c r="I331" s="11"/>
      <c r="J331" s="11" t="str">
        <f t="shared" ca="1" si="89"/>
        <v/>
      </c>
      <c r="M331" s="42">
        <v>26</v>
      </c>
      <c r="N331" s="12">
        <f t="shared" ca="1" si="90"/>
        <v>0</v>
      </c>
      <c r="O331" s="13" t="str">
        <f t="shared" ca="1" si="91"/>
        <v/>
      </c>
      <c r="P331" s="13" t="str">
        <f t="shared" ca="1" si="92"/>
        <v/>
      </c>
      <c r="Q331" s="56">
        <v>4</v>
      </c>
      <c r="R331" s="56">
        <v>6</v>
      </c>
      <c r="S331" s="12" t="str">
        <f t="shared" si="93"/>
        <v>46</v>
      </c>
      <c r="T331" s="12">
        <f t="shared" si="94"/>
        <v>7</v>
      </c>
      <c r="U331" s="12">
        <f t="shared" ca="1" si="95"/>
        <v>0</v>
      </c>
      <c r="V331" s="12">
        <f t="shared" si="96"/>
        <v>6</v>
      </c>
      <c r="W331" s="12">
        <f t="shared" si="97"/>
        <v>2</v>
      </c>
      <c r="X331" s="12">
        <f t="shared" si="98"/>
        <v>3</v>
      </c>
    </row>
    <row r="332" spans="2:24" ht="23.1" customHeight="1" outlineLevel="1" x14ac:dyDescent="0.4">
      <c r="B332" s="41">
        <v>27</v>
      </c>
      <c r="C332" s="11" t="str">
        <f t="shared" ca="1" si="85"/>
        <v/>
      </c>
      <c r="D332" s="11" t="str">
        <f t="shared" ca="1" si="86"/>
        <v/>
      </c>
      <c r="E332" s="65"/>
      <c r="F332" s="11" t="str">
        <f t="shared" si="99"/>
        <v/>
      </c>
      <c r="G332" s="65"/>
      <c r="H332" s="11" t="str">
        <f t="shared" ca="1" si="87"/>
        <v/>
      </c>
      <c r="I332" s="11"/>
      <c r="J332" s="11" t="str">
        <f t="shared" ca="1" si="89"/>
        <v/>
      </c>
      <c r="M332" s="42">
        <v>27</v>
      </c>
      <c r="N332" s="12">
        <f t="shared" ca="1" si="90"/>
        <v>0</v>
      </c>
      <c r="O332" s="13" t="str">
        <f t="shared" ca="1" si="91"/>
        <v/>
      </c>
      <c r="P332" s="13" t="str">
        <f t="shared" ca="1" si="92"/>
        <v/>
      </c>
      <c r="Q332" s="56">
        <v>4</v>
      </c>
      <c r="R332" s="56">
        <v>7</v>
      </c>
      <c r="S332" s="12" t="str">
        <f t="shared" si="93"/>
        <v>47</v>
      </c>
      <c r="T332" s="12">
        <f t="shared" si="94"/>
        <v>7</v>
      </c>
      <c r="U332" s="12">
        <f t="shared" ca="1" si="95"/>
        <v>0</v>
      </c>
      <c r="V332" s="12">
        <f t="shared" si="96"/>
        <v>6</v>
      </c>
      <c r="W332" s="12">
        <f t="shared" si="97"/>
        <v>2</v>
      </c>
      <c r="X332" s="12">
        <f t="shared" si="98"/>
        <v>3</v>
      </c>
    </row>
    <row r="333" spans="2:24" ht="23.1" customHeight="1" outlineLevel="1" x14ac:dyDescent="0.4">
      <c r="B333" s="41">
        <v>28</v>
      </c>
      <c r="C333" s="11" t="str">
        <f t="shared" ca="1" si="85"/>
        <v/>
      </c>
      <c r="D333" s="11" t="str">
        <f t="shared" ca="1" si="86"/>
        <v/>
      </c>
      <c r="E333" s="65"/>
      <c r="F333" s="11" t="str">
        <f t="shared" si="99"/>
        <v/>
      </c>
      <c r="G333" s="65"/>
      <c r="H333" s="11" t="str">
        <f t="shared" ca="1" si="87"/>
        <v/>
      </c>
      <c r="I333" s="11"/>
      <c r="J333" s="11" t="str">
        <f t="shared" ca="1" si="89"/>
        <v/>
      </c>
      <c r="M333" s="42">
        <v>28</v>
      </c>
      <c r="N333" s="12">
        <f t="shared" ca="1" si="90"/>
        <v>0</v>
      </c>
      <c r="O333" s="13" t="str">
        <f t="shared" ca="1" si="91"/>
        <v/>
      </c>
      <c r="P333" s="13" t="str">
        <f t="shared" ca="1" si="92"/>
        <v/>
      </c>
      <c r="Q333" s="56">
        <v>4</v>
      </c>
      <c r="R333" s="56">
        <v>8</v>
      </c>
      <c r="S333" s="12" t="str">
        <f t="shared" si="93"/>
        <v>48</v>
      </c>
      <c r="T333" s="12">
        <f t="shared" si="94"/>
        <v>7</v>
      </c>
      <c r="U333" s="12">
        <f t="shared" ca="1" si="95"/>
        <v>0</v>
      </c>
      <c r="V333" s="12">
        <f t="shared" si="96"/>
        <v>6</v>
      </c>
      <c r="W333" s="12">
        <f t="shared" si="97"/>
        <v>2</v>
      </c>
      <c r="X333" s="12">
        <f t="shared" si="98"/>
        <v>3</v>
      </c>
    </row>
    <row r="334" spans="2:24" ht="23.1" customHeight="1" outlineLevel="1" x14ac:dyDescent="0.4">
      <c r="B334" s="41">
        <v>29</v>
      </c>
      <c r="C334" s="11" t="str">
        <f t="shared" ca="1" si="85"/>
        <v/>
      </c>
      <c r="D334" s="11" t="str">
        <f t="shared" ca="1" si="86"/>
        <v/>
      </c>
      <c r="E334" s="65"/>
      <c r="F334" s="11" t="str">
        <f t="shared" si="99"/>
        <v/>
      </c>
      <c r="G334" s="65"/>
      <c r="H334" s="11" t="str">
        <f t="shared" ca="1" si="87"/>
        <v/>
      </c>
      <c r="I334" s="11"/>
      <c r="J334" s="11" t="str">
        <f t="shared" ca="1" si="89"/>
        <v/>
      </c>
      <c r="M334" s="42">
        <v>29</v>
      </c>
      <c r="N334" s="12">
        <f t="shared" ca="1" si="90"/>
        <v>0</v>
      </c>
      <c r="O334" s="13" t="str">
        <f t="shared" ca="1" si="91"/>
        <v/>
      </c>
      <c r="P334" s="13" t="str">
        <f t="shared" ca="1" si="92"/>
        <v/>
      </c>
      <c r="Q334" s="56">
        <v>4</v>
      </c>
      <c r="R334" s="56">
        <v>9</v>
      </c>
      <c r="S334" s="12" t="str">
        <f t="shared" si="93"/>
        <v>49</v>
      </c>
      <c r="T334" s="12">
        <f t="shared" si="94"/>
        <v>7</v>
      </c>
      <c r="U334" s="12">
        <f t="shared" ca="1" si="95"/>
        <v>0</v>
      </c>
      <c r="V334" s="12">
        <f t="shared" si="96"/>
        <v>6</v>
      </c>
      <c r="W334" s="12">
        <f t="shared" si="97"/>
        <v>2</v>
      </c>
      <c r="X334" s="12">
        <f t="shared" si="98"/>
        <v>3</v>
      </c>
    </row>
    <row r="335" spans="2:24" ht="23.1" customHeight="1" outlineLevel="1" x14ac:dyDescent="0.4">
      <c r="B335" s="41">
        <v>30</v>
      </c>
      <c r="C335" s="11" t="str">
        <f t="shared" ca="1" si="85"/>
        <v/>
      </c>
      <c r="D335" s="11" t="str">
        <f t="shared" ca="1" si="86"/>
        <v/>
      </c>
      <c r="E335" s="65"/>
      <c r="F335" s="11" t="str">
        <f t="shared" si="99"/>
        <v/>
      </c>
      <c r="G335" s="65"/>
      <c r="H335" s="11" t="str">
        <f t="shared" ca="1" si="87"/>
        <v/>
      </c>
      <c r="I335" s="11"/>
      <c r="J335" s="11" t="str">
        <f t="shared" ca="1" si="89"/>
        <v/>
      </c>
      <c r="M335" s="42">
        <v>30</v>
      </c>
      <c r="N335" s="12">
        <f t="shared" ca="1" si="90"/>
        <v>0</v>
      </c>
      <c r="O335" s="13" t="str">
        <f t="shared" ca="1" si="91"/>
        <v/>
      </c>
      <c r="P335" s="13" t="str">
        <f t="shared" ca="1" si="92"/>
        <v/>
      </c>
      <c r="Q335" s="56">
        <v>4</v>
      </c>
      <c r="R335" s="56">
        <v>10</v>
      </c>
      <c r="S335" s="12" t="str">
        <f t="shared" si="93"/>
        <v>410</v>
      </c>
      <c r="T335" s="12">
        <f t="shared" si="94"/>
        <v>7</v>
      </c>
      <c r="U335" s="12">
        <f t="shared" ca="1" si="95"/>
        <v>0</v>
      </c>
      <c r="V335" s="12">
        <f t="shared" si="96"/>
        <v>6</v>
      </c>
      <c r="W335" s="12">
        <f t="shared" si="97"/>
        <v>2</v>
      </c>
      <c r="X335" s="12">
        <f t="shared" si="98"/>
        <v>3</v>
      </c>
    </row>
    <row r="336" spans="2:24" ht="23.1" customHeight="1" outlineLevel="1" x14ac:dyDescent="0.4">
      <c r="B336" s="41">
        <v>31</v>
      </c>
      <c r="C336" s="11" t="str">
        <f t="shared" ca="1" si="85"/>
        <v/>
      </c>
      <c r="D336" s="11" t="str">
        <f t="shared" ca="1" si="86"/>
        <v/>
      </c>
      <c r="E336" s="65"/>
      <c r="F336" s="11" t="str">
        <f t="shared" si="99"/>
        <v/>
      </c>
      <c r="G336" s="65"/>
      <c r="H336" s="11" t="str">
        <f t="shared" ca="1" si="87"/>
        <v/>
      </c>
      <c r="I336" s="11"/>
      <c r="J336" s="11" t="str">
        <f t="shared" ca="1" si="89"/>
        <v/>
      </c>
      <c r="M336" s="42">
        <v>31</v>
      </c>
      <c r="N336" s="12">
        <f t="shared" ca="1" si="90"/>
        <v>0</v>
      </c>
      <c r="O336" s="13" t="str">
        <f t="shared" ca="1" si="91"/>
        <v/>
      </c>
      <c r="P336" s="13" t="str">
        <f t="shared" ca="1" si="92"/>
        <v/>
      </c>
      <c r="Q336" s="56">
        <v>5</v>
      </c>
      <c r="R336" s="56">
        <v>6</v>
      </c>
      <c r="S336" s="12" t="str">
        <f t="shared" si="93"/>
        <v>56</v>
      </c>
      <c r="T336" s="12">
        <f t="shared" si="94"/>
        <v>7</v>
      </c>
      <c r="U336" s="12">
        <f t="shared" ca="1" si="95"/>
        <v>0</v>
      </c>
      <c r="V336" s="12">
        <f t="shared" si="96"/>
        <v>6</v>
      </c>
      <c r="W336" s="12">
        <f t="shared" si="97"/>
        <v>2</v>
      </c>
      <c r="X336" s="12">
        <f t="shared" si="98"/>
        <v>3</v>
      </c>
    </row>
    <row r="337" spans="2:24" ht="23.1" customHeight="1" outlineLevel="1" x14ac:dyDescent="0.4">
      <c r="B337" s="41">
        <v>32</v>
      </c>
      <c r="C337" s="11" t="str">
        <f t="shared" ca="1" si="85"/>
        <v/>
      </c>
      <c r="D337" s="11" t="str">
        <f t="shared" ca="1" si="86"/>
        <v/>
      </c>
      <c r="E337" s="65"/>
      <c r="F337" s="11" t="str">
        <f t="shared" si="99"/>
        <v/>
      </c>
      <c r="G337" s="65"/>
      <c r="H337" s="11" t="str">
        <f t="shared" ca="1" si="87"/>
        <v/>
      </c>
      <c r="I337" s="11"/>
      <c r="J337" s="11" t="str">
        <f t="shared" ca="1" si="89"/>
        <v/>
      </c>
      <c r="M337" s="42">
        <v>32</v>
      </c>
      <c r="N337" s="12">
        <f t="shared" ca="1" si="90"/>
        <v>0</v>
      </c>
      <c r="O337" s="13" t="str">
        <f t="shared" ca="1" si="91"/>
        <v/>
      </c>
      <c r="P337" s="13" t="str">
        <f t="shared" ca="1" si="92"/>
        <v/>
      </c>
      <c r="Q337" s="56">
        <v>5</v>
      </c>
      <c r="R337" s="56">
        <v>7</v>
      </c>
      <c r="S337" s="12" t="str">
        <f t="shared" si="93"/>
        <v>57</v>
      </c>
      <c r="T337" s="12">
        <f t="shared" si="94"/>
        <v>7</v>
      </c>
      <c r="U337" s="12">
        <f t="shared" ca="1" si="95"/>
        <v>0</v>
      </c>
      <c r="V337" s="12">
        <f t="shared" si="96"/>
        <v>6</v>
      </c>
      <c r="W337" s="12">
        <f t="shared" si="97"/>
        <v>2</v>
      </c>
      <c r="X337" s="12">
        <f t="shared" si="98"/>
        <v>3</v>
      </c>
    </row>
    <row r="338" spans="2:24" ht="23.1" customHeight="1" outlineLevel="1" x14ac:dyDescent="0.4">
      <c r="B338" s="41">
        <v>33</v>
      </c>
      <c r="C338" s="11" t="str">
        <f t="shared" ca="1" si="85"/>
        <v/>
      </c>
      <c r="D338" s="11" t="str">
        <f t="shared" ca="1" si="86"/>
        <v/>
      </c>
      <c r="E338" s="65"/>
      <c r="F338" s="11" t="str">
        <f t="shared" si="99"/>
        <v/>
      </c>
      <c r="G338" s="65"/>
      <c r="H338" s="11" t="str">
        <f t="shared" ca="1" si="87"/>
        <v/>
      </c>
      <c r="I338" s="11"/>
      <c r="J338" s="11" t="str">
        <f t="shared" ca="1" si="89"/>
        <v/>
      </c>
      <c r="M338" s="42">
        <v>33</v>
      </c>
      <c r="N338" s="12">
        <f t="shared" ca="1" si="90"/>
        <v>0</v>
      </c>
      <c r="O338" s="13" t="str">
        <f t="shared" ca="1" si="91"/>
        <v/>
      </c>
      <c r="P338" s="13" t="str">
        <f t="shared" ca="1" si="92"/>
        <v/>
      </c>
      <c r="Q338" s="56">
        <v>5</v>
      </c>
      <c r="R338" s="56">
        <v>8</v>
      </c>
      <c r="S338" s="12" t="str">
        <f t="shared" si="93"/>
        <v>58</v>
      </c>
      <c r="T338" s="12">
        <f t="shared" si="94"/>
        <v>7</v>
      </c>
      <c r="U338" s="12">
        <f t="shared" ca="1" si="95"/>
        <v>0</v>
      </c>
      <c r="V338" s="12">
        <f t="shared" si="96"/>
        <v>6</v>
      </c>
      <c r="W338" s="12">
        <f t="shared" si="97"/>
        <v>2</v>
      </c>
      <c r="X338" s="12">
        <f t="shared" si="98"/>
        <v>3</v>
      </c>
    </row>
    <row r="339" spans="2:24" ht="23.1" customHeight="1" outlineLevel="1" x14ac:dyDescent="0.4">
      <c r="B339" s="41">
        <v>34</v>
      </c>
      <c r="C339" s="11" t="str">
        <f t="shared" ca="1" si="85"/>
        <v/>
      </c>
      <c r="D339" s="11" t="str">
        <f t="shared" ca="1" si="86"/>
        <v/>
      </c>
      <c r="E339" s="65"/>
      <c r="F339" s="11" t="str">
        <f t="shared" si="99"/>
        <v/>
      </c>
      <c r="G339" s="65"/>
      <c r="H339" s="11" t="str">
        <f t="shared" ca="1" si="87"/>
        <v/>
      </c>
      <c r="I339" s="11"/>
      <c r="J339" s="11" t="str">
        <f t="shared" ca="1" si="89"/>
        <v/>
      </c>
      <c r="M339" s="42">
        <v>34</v>
      </c>
      <c r="N339" s="12">
        <f t="shared" ca="1" si="90"/>
        <v>0</v>
      </c>
      <c r="O339" s="13" t="str">
        <f t="shared" ca="1" si="91"/>
        <v/>
      </c>
      <c r="P339" s="13" t="str">
        <f t="shared" ca="1" si="92"/>
        <v/>
      </c>
      <c r="Q339" s="56">
        <v>5</v>
      </c>
      <c r="R339" s="56">
        <v>9</v>
      </c>
      <c r="S339" s="12" t="str">
        <f t="shared" si="93"/>
        <v>59</v>
      </c>
      <c r="T339" s="12">
        <f t="shared" si="94"/>
        <v>7</v>
      </c>
      <c r="U339" s="12">
        <f t="shared" ca="1" si="95"/>
        <v>0</v>
      </c>
      <c r="V339" s="12">
        <f t="shared" si="96"/>
        <v>6</v>
      </c>
      <c r="W339" s="12">
        <f t="shared" si="97"/>
        <v>2</v>
      </c>
      <c r="X339" s="12">
        <f t="shared" si="98"/>
        <v>3</v>
      </c>
    </row>
    <row r="340" spans="2:24" ht="23.1" customHeight="1" outlineLevel="1" x14ac:dyDescent="0.4">
      <c r="B340" s="41">
        <v>35</v>
      </c>
      <c r="C340" s="11" t="str">
        <f t="shared" ca="1" si="85"/>
        <v/>
      </c>
      <c r="D340" s="11" t="str">
        <f t="shared" ca="1" si="86"/>
        <v/>
      </c>
      <c r="E340" s="65"/>
      <c r="F340" s="11" t="str">
        <f t="shared" si="99"/>
        <v/>
      </c>
      <c r="G340" s="65"/>
      <c r="H340" s="11" t="str">
        <f t="shared" ca="1" si="87"/>
        <v/>
      </c>
      <c r="I340" s="11"/>
      <c r="J340" s="11" t="str">
        <f t="shared" ca="1" si="89"/>
        <v/>
      </c>
      <c r="M340" s="42">
        <v>35</v>
      </c>
      <c r="N340" s="12">
        <f t="shared" ca="1" si="90"/>
        <v>0</v>
      </c>
      <c r="O340" s="13" t="str">
        <f t="shared" ca="1" si="91"/>
        <v/>
      </c>
      <c r="P340" s="13" t="str">
        <f t="shared" ca="1" si="92"/>
        <v/>
      </c>
      <c r="Q340" s="56">
        <v>5</v>
      </c>
      <c r="R340" s="56">
        <v>10</v>
      </c>
      <c r="S340" s="12" t="str">
        <f t="shared" si="93"/>
        <v>510</v>
      </c>
      <c r="T340" s="12">
        <f t="shared" si="94"/>
        <v>7</v>
      </c>
      <c r="U340" s="12">
        <f t="shared" ca="1" si="95"/>
        <v>0</v>
      </c>
      <c r="V340" s="12">
        <f t="shared" si="96"/>
        <v>6</v>
      </c>
      <c r="W340" s="12">
        <f t="shared" si="97"/>
        <v>2</v>
      </c>
      <c r="X340" s="12">
        <f t="shared" si="98"/>
        <v>3</v>
      </c>
    </row>
    <row r="341" spans="2:24" ht="23.1" customHeight="1" outlineLevel="1" x14ac:dyDescent="0.4">
      <c r="B341" s="41">
        <v>36</v>
      </c>
      <c r="C341" s="11" t="str">
        <f t="shared" ca="1" si="85"/>
        <v/>
      </c>
      <c r="D341" s="11" t="str">
        <f t="shared" ca="1" si="86"/>
        <v/>
      </c>
      <c r="E341" s="65"/>
      <c r="F341" s="11" t="str">
        <f t="shared" si="99"/>
        <v/>
      </c>
      <c r="G341" s="65"/>
      <c r="H341" s="11" t="str">
        <f t="shared" ca="1" si="87"/>
        <v/>
      </c>
      <c r="I341" s="11"/>
      <c r="J341" s="11" t="str">
        <f t="shared" ca="1" si="89"/>
        <v/>
      </c>
      <c r="M341" s="42">
        <v>36</v>
      </c>
      <c r="N341" s="12">
        <f t="shared" ca="1" si="90"/>
        <v>0</v>
      </c>
      <c r="O341" s="13" t="str">
        <f t="shared" ca="1" si="91"/>
        <v/>
      </c>
      <c r="P341" s="13" t="str">
        <f t="shared" ca="1" si="92"/>
        <v/>
      </c>
      <c r="Q341" s="56">
        <v>6</v>
      </c>
      <c r="R341" s="56">
        <v>7</v>
      </c>
      <c r="S341" s="12" t="str">
        <f t="shared" si="93"/>
        <v>67</v>
      </c>
      <c r="T341" s="12">
        <f t="shared" si="94"/>
        <v>7</v>
      </c>
      <c r="U341" s="12">
        <f t="shared" ca="1" si="95"/>
        <v>0</v>
      </c>
      <c r="V341" s="12">
        <f t="shared" si="96"/>
        <v>6</v>
      </c>
      <c r="W341" s="12">
        <f t="shared" si="97"/>
        <v>2</v>
      </c>
      <c r="X341" s="12">
        <f t="shared" si="98"/>
        <v>3</v>
      </c>
    </row>
    <row r="342" spans="2:24" ht="23.1" customHeight="1" outlineLevel="1" x14ac:dyDescent="0.4">
      <c r="B342" s="41">
        <v>37</v>
      </c>
      <c r="C342" s="11" t="str">
        <f t="shared" ca="1" si="85"/>
        <v/>
      </c>
      <c r="D342" s="11" t="str">
        <f t="shared" ca="1" si="86"/>
        <v/>
      </c>
      <c r="E342" s="65"/>
      <c r="F342" s="11" t="str">
        <f t="shared" si="99"/>
        <v/>
      </c>
      <c r="G342" s="65"/>
      <c r="H342" s="11" t="str">
        <f t="shared" ca="1" si="87"/>
        <v/>
      </c>
      <c r="I342" s="11"/>
      <c r="J342" s="11" t="str">
        <f t="shared" ca="1" si="89"/>
        <v/>
      </c>
      <c r="M342" s="42">
        <v>37</v>
      </c>
      <c r="N342" s="12">
        <f t="shared" ca="1" si="90"/>
        <v>0</v>
      </c>
      <c r="O342" s="13" t="str">
        <f t="shared" ca="1" si="91"/>
        <v/>
      </c>
      <c r="P342" s="13" t="str">
        <f t="shared" ca="1" si="92"/>
        <v/>
      </c>
      <c r="Q342" s="56">
        <v>6</v>
      </c>
      <c r="R342" s="56">
        <v>8</v>
      </c>
      <c r="S342" s="12" t="str">
        <f t="shared" si="93"/>
        <v>68</v>
      </c>
      <c r="T342" s="12">
        <f t="shared" si="94"/>
        <v>7</v>
      </c>
      <c r="U342" s="12">
        <f t="shared" ca="1" si="95"/>
        <v>0</v>
      </c>
      <c r="V342" s="12">
        <f t="shared" si="96"/>
        <v>6</v>
      </c>
      <c r="W342" s="12">
        <f t="shared" si="97"/>
        <v>2</v>
      </c>
      <c r="X342" s="12">
        <f t="shared" si="98"/>
        <v>3</v>
      </c>
    </row>
    <row r="343" spans="2:24" ht="23.1" customHeight="1" outlineLevel="1" x14ac:dyDescent="0.4">
      <c r="B343" s="41">
        <v>38</v>
      </c>
      <c r="C343" s="11" t="str">
        <f t="shared" ca="1" si="85"/>
        <v/>
      </c>
      <c r="D343" s="11" t="str">
        <f t="shared" ca="1" si="86"/>
        <v/>
      </c>
      <c r="E343" s="65"/>
      <c r="F343" s="11" t="str">
        <f t="shared" si="99"/>
        <v/>
      </c>
      <c r="G343" s="65"/>
      <c r="H343" s="11" t="str">
        <f t="shared" ca="1" si="87"/>
        <v/>
      </c>
      <c r="I343" s="11"/>
      <c r="J343" s="11" t="str">
        <f t="shared" ca="1" si="89"/>
        <v/>
      </c>
      <c r="M343" s="42">
        <v>38</v>
      </c>
      <c r="N343" s="12">
        <f t="shared" ca="1" si="90"/>
        <v>0</v>
      </c>
      <c r="O343" s="13" t="str">
        <f t="shared" ca="1" si="91"/>
        <v/>
      </c>
      <c r="P343" s="13" t="str">
        <f t="shared" ca="1" si="92"/>
        <v/>
      </c>
      <c r="Q343" s="56">
        <v>6</v>
      </c>
      <c r="R343" s="56">
        <v>9</v>
      </c>
      <c r="S343" s="12" t="str">
        <f t="shared" si="93"/>
        <v>69</v>
      </c>
      <c r="T343" s="12">
        <f t="shared" si="94"/>
        <v>7</v>
      </c>
      <c r="U343" s="12">
        <f t="shared" ca="1" si="95"/>
        <v>0</v>
      </c>
      <c r="V343" s="12">
        <f t="shared" si="96"/>
        <v>6</v>
      </c>
      <c r="W343" s="12">
        <f t="shared" si="97"/>
        <v>2</v>
      </c>
      <c r="X343" s="12">
        <f t="shared" si="98"/>
        <v>3</v>
      </c>
    </row>
    <row r="344" spans="2:24" ht="23.1" customHeight="1" outlineLevel="1" x14ac:dyDescent="0.4">
      <c r="B344" s="41">
        <v>39</v>
      </c>
      <c r="C344" s="11" t="str">
        <f t="shared" ca="1" si="85"/>
        <v/>
      </c>
      <c r="D344" s="11" t="str">
        <f t="shared" ca="1" si="86"/>
        <v/>
      </c>
      <c r="E344" s="65"/>
      <c r="F344" s="11" t="str">
        <f t="shared" si="99"/>
        <v/>
      </c>
      <c r="G344" s="65"/>
      <c r="H344" s="11" t="str">
        <f t="shared" ca="1" si="87"/>
        <v/>
      </c>
      <c r="I344" s="11"/>
      <c r="J344" s="11" t="str">
        <f t="shared" ca="1" si="89"/>
        <v/>
      </c>
      <c r="M344" s="42">
        <v>39</v>
      </c>
      <c r="N344" s="12">
        <f t="shared" ca="1" si="90"/>
        <v>0</v>
      </c>
      <c r="O344" s="13" t="str">
        <f t="shared" ca="1" si="91"/>
        <v/>
      </c>
      <c r="P344" s="13" t="str">
        <f t="shared" ca="1" si="92"/>
        <v/>
      </c>
      <c r="Q344" s="56">
        <v>6</v>
      </c>
      <c r="R344" s="56">
        <v>10</v>
      </c>
      <c r="S344" s="12" t="str">
        <f t="shared" si="93"/>
        <v>610</v>
      </c>
      <c r="T344" s="12">
        <f t="shared" si="94"/>
        <v>7</v>
      </c>
      <c r="U344" s="12">
        <f t="shared" ca="1" si="95"/>
        <v>0</v>
      </c>
      <c r="V344" s="12">
        <f t="shared" si="96"/>
        <v>6</v>
      </c>
      <c r="W344" s="12">
        <f t="shared" si="97"/>
        <v>2</v>
      </c>
      <c r="X344" s="12">
        <f t="shared" si="98"/>
        <v>3</v>
      </c>
    </row>
    <row r="345" spans="2:24" ht="23.1" customHeight="1" outlineLevel="1" x14ac:dyDescent="0.4">
      <c r="B345" s="41">
        <v>40</v>
      </c>
      <c r="C345" s="11" t="str">
        <f t="shared" ca="1" si="85"/>
        <v/>
      </c>
      <c r="D345" s="11" t="str">
        <f t="shared" ca="1" si="86"/>
        <v/>
      </c>
      <c r="E345" s="65"/>
      <c r="F345" s="11" t="str">
        <f t="shared" si="99"/>
        <v/>
      </c>
      <c r="G345" s="65"/>
      <c r="H345" s="11" t="str">
        <f t="shared" ca="1" si="87"/>
        <v/>
      </c>
      <c r="I345" s="11"/>
      <c r="J345" s="11" t="str">
        <f t="shared" ca="1" si="89"/>
        <v/>
      </c>
      <c r="M345" s="42">
        <v>40</v>
      </c>
      <c r="N345" s="12">
        <f t="shared" ca="1" si="90"/>
        <v>0</v>
      </c>
      <c r="O345" s="13" t="str">
        <f t="shared" ca="1" si="91"/>
        <v/>
      </c>
      <c r="P345" s="13" t="str">
        <f t="shared" ca="1" si="92"/>
        <v/>
      </c>
      <c r="Q345" s="56">
        <v>7</v>
      </c>
      <c r="R345" s="56">
        <v>8</v>
      </c>
      <c r="S345" s="12" t="str">
        <f t="shared" si="93"/>
        <v>78</v>
      </c>
      <c r="T345" s="12">
        <f t="shared" si="94"/>
        <v>7</v>
      </c>
      <c r="U345" s="12">
        <f t="shared" ca="1" si="95"/>
        <v>0</v>
      </c>
      <c r="V345" s="12">
        <f t="shared" si="96"/>
        <v>6</v>
      </c>
      <c r="W345" s="12">
        <f t="shared" si="97"/>
        <v>2</v>
      </c>
      <c r="X345" s="12">
        <f t="shared" si="98"/>
        <v>3</v>
      </c>
    </row>
    <row r="346" spans="2:24" ht="23.1" customHeight="1" outlineLevel="1" x14ac:dyDescent="0.4">
      <c r="B346" s="41">
        <v>41</v>
      </c>
      <c r="C346" s="11" t="str">
        <f t="shared" ca="1" si="85"/>
        <v/>
      </c>
      <c r="D346" s="11" t="str">
        <f t="shared" ca="1" si="86"/>
        <v/>
      </c>
      <c r="E346" s="65"/>
      <c r="F346" s="11" t="str">
        <f t="shared" si="99"/>
        <v/>
      </c>
      <c r="G346" s="65"/>
      <c r="H346" s="11" t="str">
        <f t="shared" ca="1" si="87"/>
        <v/>
      </c>
      <c r="I346" s="11"/>
      <c r="J346" s="11" t="str">
        <f t="shared" ca="1" si="89"/>
        <v/>
      </c>
      <c r="M346" s="42">
        <v>41</v>
      </c>
      <c r="N346" s="12">
        <f t="shared" ca="1" si="90"/>
        <v>0</v>
      </c>
      <c r="O346" s="13" t="str">
        <f t="shared" ca="1" si="91"/>
        <v/>
      </c>
      <c r="P346" s="13" t="str">
        <f t="shared" ca="1" si="92"/>
        <v/>
      </c>
      <c r="Q346" s="56">
        <v>7</v>
      </c>
      <c r="R346" s="56">
        <v>9</v>
      </c>
      <c r="S346" s="12" t="str">
        <f t="shared" si="93"/>
        <v>79</v>
      </c>
      <c r="T346" s="12">
        <f t="shared" si="94"/>
        <v>7</v>
      </c>
      <c r="U346" s="12">
        <f t="shared" ca="1" si="95"/>
        <v>0</v>
      </c>
      <c r="V346" s="12">
        <f t="shared" si="96"/>
        <v>6</v>
      </c>
      <c r="W346" s="12">
        <f t="shared" si="97"/>
        <v>2</v>
      </c>
      <c r="X346" s="12">
        <f t="shared" si="98"/>
        <v>3</v>
      </c>
    </row>
    <row r="347" spans="2:24" ht="23.1" customHeight="1" outlineLevel="1" x14ac:dyDescent="0.4">
      <c r="B347" s="41">
        <v>42</v>
      </c>
      <c r="C347" s="11" t="str">
        <f t="shared" ca="1" si="85"/>
        <v/>
      </c>
      <c r="D347" s="11" t="str">
        <f t="shared" ca="1" si="86"/>
        <v/>
      </c>
      <c r="E347" s="65"/>
      <c r="F347" s="11" t="str">
        <f t="shared" si="99"/>
        <v/>
      </c>
      <c r="G347" s="65"/>
      <c r="H347" s="11" t="str">
        <f t="shared" ca="1" si="87"/>
        <v/>
      </c>
      <c r="I347" s="11"/>
      <c r="J347" s="11" t="str">
        <f t="shared" ca="1" si="89"/>
        <v/>
      </c>
      <c r="M347" s="42">
        <v>42</v>
      </c>
      <c r="N347" s="12">
        <f t="shared" ca="1" si="90"/>
        <v>0</v>
      </c>
      <c r="O347" s="13" t="str">
        <f t="shared" ca="1" si="91"/>
        <v/>
      </c>
      <c r="P347" s="13" t="str">
        <f t="shared" ca="1" si="92"/>
        <v/>
      </c>
      <c r="Q347" s="56">
        <v>7</v>
      </c>
      <c r="R347" s="56">
        <v>10</v>
      </c>
      <c r="S347" s="12" t="str">
        <f t="shared" si="93"/>
        <v>710</v>
      </c>
      <c r="T347" s="12">
        <f t="shared" si="94"/>
        <v>7</v>
      </c>
      <c r="U347" s="12">
        <f t="shared" ca="1" si="95"/>
        <v>0</v>
      </c>
      <c r="V347" s="12">
        <f t="shared" si="96"/>
        <v>6</v>
      </c>
      <c r="W347" s="12">
        <f t="shared" si="97"/>
        <v>2</v>
      </c>
      <c r="X347" s="12">
        <f t="shared" si="98"/>
        <v>3</v>
      </c>
    </row>
    <row r="348" spans="2:24" ht="23.1" customHeight="1" outlineLevel="1" x14ac:dyDescent="0.4">
      <c r="B348" s="41">
        <v>43</v>
      </c>
      <c r="C348" s="11" t="str">
        <f t="shared" ca="1" si="85"/>
        <v/>
      </c>
      <c r="D348" s="11" t="str">
        <f t="shared" ca="1" si="86"/>
        <v/>
      </c>
      <c r="E348" s="65"/>
      <c r="F348" s="11" t="str">
        <f t="shared" si="99"/>
        <v/>
      </c>
      <c r="G348" s="65"/>
      <c r="H348" s="11" t="str">
        <f t="shared" ca="1" si="87"/>
        <v/>
      </c>
      <c r="I348" s="11"/>
      <c r="J348" s="11" t="str">
        <f t="shared" ca="1" si="89"/>
        <v/>
      </c>
      <c r="M348" s="42">
        <v>43</v>
      </c>
      <c r="N348" s="12">
        <f t="shared" ca="1" si="90"/>
        <v>0</v>
      </c>
      <c r="O348" s="13" t="str">
        <f t="shared" ca="1" si="91"/>
        <v/>
      </c>
      <c r="P348" s="13" t="str">
        <f t="shared" ca="1" si="92"/>
        <v/>
      </c>
      <c r="Q348" s="56">
        <v>8</v>
      </c>
      <c r="R348" s="56">
        <v>9</v>
      </c>
      <c r="S348" s="12" t="str">
        <f t="shared" si="93"/>
        <v>89</v>
      </c>
      <c r="T348" s="12">
        <f t="shared" si="94"/>
        <v>7</v>
      </c>
      <c r="U348" s="12">
        <f t="shared" ca="1" si="95"/>
        <v>0</v>
      </c>
      <c r="V348" s="12">
        <f t="shared" si="96"/>
        <v>6</v>
      </c>
      <c r="W348" s="12">
        <f t="shared" si="97"/>
        <v>2</v>
      </c>
      <c r="X348" s="12">
        <f t="shared" si="98"/>
        <v>3</v>
      </c>
    </row>
    <row r="349" spans="2:24" ht="23.1" customHeight="1" outlineLevel="1" x14ac:dyDescent="0.4">
      <c r="B349" s="41">
        <v>44</v>
      </c>
      <c r="C349" s="11" t="str">
        <f t="shared" ca="1" si="85"/>
        <v/>
      </c>
      <c r="D349" s="11" t="str">
        <f t="shared" ca="1" si="86"/>
        <v/>
      </c>
      <c r="E349" s="65"/>
      <c r="F349" s="11" t="str">
        <f t="shared" si="99"/>
        <v/>
      </c>
      <c r="G349" s="65"/>
      <c r="H349" s="11" t="str">
        <f t="shared" ca="1" si="87"/>
        <v/>
      </c>
      <c r="I349" s="11"/>
      <c r="J349" s="11" t="str">
        <f t="shared" ca="1" si="89"/>
        <v/>
      </c>
      <c r="M349" s="42">
        <v>44</v>
      </c>
      <c r="N349" s="12">
        <f t="shared" ca="1" si="90"/>
        <v>0</v>
      </c>
      <c r="O349" s="13" t="str">
        <f t="shared" ca="1" si="91"/>
        <v/>
      </c>
      <c r="P349" s="13" t="str">
        <f t="shared" ca="1" si="92"/>
        <v/>
      </c>
      <c r="Q349" s="56">
        <v>8</v>
      </c>
      <c r="R349" s="56">
        <v>10</v>
      </c>
      <c r="S349" s="12" t="str">
        <f t="shared" si="93"/>
        <v>810</v>
      </c>
      <c r="T349" s="12">
        <f t="shared" si="94"/>
        <v>7</v>
      </c>
      <c r="U349" s="12">
        <f t="shared" ca="1" si="95"/>
        <v>0</v>
      </c>
      <c r="V349" s="12">
        <f t="shared" si="96"/>
        <v>6</v>
      </c>
      <c r="W349" s="12">
        <f t="shared" si="97"/>
        <v>2</v>
      </c>
      <c r="X349" s="12">
        <f t="shared" si="98"/>
        <v>3</v>
      </c>
    </row>
    <row r="350" spans="2:24" ht="23.1" customHeight="1" outlineLevel="1" x14ac:dyDescent="0.4">
      <c r="B350" s="41">
        <v>45</v>
      </c>
      <c r="C350" s="11" t="str">
        <f t="shared" ca="1" si="85"/>
        <v/>
      </c>
      <c r="D350" s="11" t="str">
        <f t="shared" ca="1" si="86"/>
        <v/>
      </c>
      <c r="E350" s="65"/>
      <c r="F350" s="11" t="str">
        <f t="shared" si="99"/>
        <v/>
      </c>
      <c r="G350" s="65"/>
      <c r="H350" s="11" t="str">
        <f t="shared" ca="1" si="87"/>
        <v/>
      </c>
      <c r="I350" s="11"/>
      <c r="J350" s="11" t="str">
        <f t="shared" ca="1" si="89"/>
        <v/>
      </c>
      <c r="M350" s="41">
        <v>45</v>
      </c>
      <c r="N350" s="12">
        <f t="shared" ca="1" si="90"/>
        <v>0</v>
      </c>
      <c r="O350" s="13" t="str">
        <f t="shared" ca="1" si="91"/>
        <v/>
      </c>
      <c r="P350" s="13" t="str">
        <f t="shared" ca="1" si="92"/>
        <v/>
      </c>
      <c r="Q350" s="56">
        <v>9</v>
      </c>
      <c r="R350" s="56">
        <v>10</v>
      </c>
      <c r="S350" s="12" t="str">
        <f t="shared" si="93"/>
        <v>910</v>
      </c>
      <c r="T350" s="12">
        <f t="shared" si="94"/>
        <v>7</v>
      </c>
      <c r="U350" s="12">
        <f t="shared" ca="1" si="95"/>
        <v>0</v>
      </c>
      <c r="V350" s="12">
        <f t="shared" si="96"/>
        <v>6</v>
      </c>
      <c r="W350" s="12">
        <f t="shared" si="97"/>
        <v>2</v>
      </c>
      <c r="X350" s="12">
        <f t="shared" si="98"/>
        <v>3</v>
      </c>
    </row>
    <row r="351" spans="2:24" s="60" customFormat="1" ht="23.1" customHeight="1" outlineLevel="1" x14ac:dyDescent="0.4">
      <c r="B351" s="60" t="s">
        <v>178</v>
      </c>
      <c r="M351" s="60" t="s">
        <v>179</v>
      </c>
    </row>
    <row r="352" spans="2:24" ht="23.1" customHeight="1" x14ac:dyDescent="0.4"/>
    <row r="353" spans="2:24" ht="25.5" x14ac:dyDescent="0.4">
      <c r="B353" s="52">
        <v>8</v>
      </c>
      <c r="C353" s="88">
        <f ca="1">INDIRECT("areaNameBlock"&amp;B353)</f>
        <v>0</v>
      </c>
      <c r="D353" s="89"/>
      <c r="E353" s="90">
        <f ca="1">COUNTA(INDIRECT("listTeamBlock"&amp;$B353&amp;"a"))</f>
        <v>0</v>
      </c>
      <c r="F353" s="90"/>
      <c r="G353" s="90"/>
      <c r="H353" s="49">
        <f ca="1">IF(E353=0,0,COMBIN(E353,2))</f>
        <v>0</v>
      </c>
      <c r="I353" s="78" t="str">
        <f ca="1">IF(H353=0,"",J353/H353)</f>
        <v/>
      </c>
      <c r="J353" s="64">
        <f ca="1">COUNTIF(J356:J400,"終了")</f>
        <v>0</v>
      </c>
      <c r="M353" s="53" t="s">
        <v>161</v>
      </c>
      <c r="N353" s="54"/>
      <c r="O353" s="54"/>
      <c r="P353" s="54"/>
      <c r="Q353" s="54"/>
      <c r="R353" s="54"/>
      <c r="S353" s="54"/>
      <c r="T353" s="57">
        <f>B353</f>
        <v>8</v>
      </c>
      <c r="U353" s="58">
        <f ca="1">H353</f>
        <v>0</v>
      </c>
      <c r="V353" s="55"/>
      <c r="W353" s="55"/>
      <c r="X353" s="55"/>
    </row>
    <row r="354" spans="2:24" ht="24" outlineLevel="1" x14ac:dyDescent="0.4">
      <c r="B354" s="42" t="s">
        <v>0</v>
      </c>
      <c r="C354" s="42"/>
      <c r="D354" s="42" t="s">
        <v>34</v>
      </c>
      <c r="E354" s="42" t="s">
        <v>60</v>
      </c>
      <c r="F354" s="42"/>
      <c r="G354" s="42" t="s">
        <v>61</v>
      </c>
      <c r="H354" s="42" t="s">
        <v>35</v>
      </c>
      <c r="I354" s="63" t="s">
        <v>185</v>
      </c>
      <c r="J354" s="63" t="s">
        <v>186</v>
      </c>
      <c r="M354" s="42" t="s">
        <v>39</v>
      </c>
      <c r="N354" s="42" t="s">
        <v>38</v>
      </c>
      <c r="O354" s="42" t="s">
        <v>34</v>
      </c>
      <c r="P354" s="42" t="s">
        <v>35</v>
      </c>
      <c r="Q354" s="42" t="s">
        <v>36</v>
      </c>
      <c r="R354" s="42" t="s">
        <v>37</v>
      </c>
      <c r="S354" s="42" t="s">
        <v>62</v>
      </c>
      <c r="T354" s="42" t="s">
        <v>160</v>
      </c>
      <c r="U354" s="42" t="s">
        <v>166</v>
      </c>
      <c r="V354" s="42" t="s">
        <v>167</v>
      </c>
      <c r="W354" s="42" t="s">
        <v>168</v>
      </c>
      <c r="X354" s="42" t="s">
        <v>169</v>
      </c>
    </row>
    <row r="355" spans="2:24" ht="24" outlineLevel="1" x14ac:dyDescent="0.4">
      <c r="B355" s="43"/>
      <c r="C355" s="43">
        <v>6</v>
      </c>
      <c r="D355" s="43">
        <v>2</v>
      </c>
      <c r="E355" s="43"/>
      <c r="F355" s="43"/>
      <c r="G355" s="43"/>
      <c r="H355" s="43">
        <v>3</v>
      </c>
      <c r="I355" s="63" t="s">
        <v>187</v>
      </c>
      <c r="J355" s="63"/>
      <c r="M355" s="43"/>
      <c r="N355" s="43"/>
      <c r="O355" s="43"/>
      <c r="P355" s="43"/>
      <c r="Q355" s="43"/>
      <c r="R355" s="43"/>
      <c r="S355" s="43"/>
      <c r="T355" s="43">
        <f>T353</f>
        <v>8</v>
      </c>
      <c r="U355" s="43">
        <f ca="1">U353</f>
        <v>0</v>
      </c>
      <c r="V355" s="43">
        <f>C355</f>
        <v>6</v>
      </c>
      <c r="W355" s="43">
        <f>D355</f>
        <v>2</v>
      </c>
      <c r="X355" s="43">
        <f>H355</f>
        <v>3</v>
      </c>
    </row>
    <row r="356" spans="2:24" ht="23.1" customHeight="1" outlineLevel="1" x14ac:dyDescent="0.4">
      <c r="B356" s="41">
        <v>1</v>
      </c>
      <c r="C356" s="11" t="str">
        <f t="shared" ref="C356:C400" ca="1" si="100">IF($B356&lt;=$U356,VLOOKUP($B356,INDIRECT("listMatch"&amp;T356),$V356,FALSE),"")</f>
        <v/>
      </c>
      <c r="D356" s="11" t="str">
        <f t="shared" ref="D356:D400" ca="1" si="101">IF($B356&lt;=$U356,VLOOKUP($B356,INDIRECT("listMatch"&amp;T356),$W356,FALSE),"")</f>
        <v/>
      </c>
      <c r="E356" s="65"/>
      <c r="F356" s="11" t="str">
        <f>IF(AND(E356&lt;&gt;"",G356&lt;&gt;""),"-","")</f>
        <v/>
      </c>
      <c r="G356" s="65"/>
      <c r="H356" s="11" t="str">
        <f t="shared" ref="H356:H400" ca="1" si="102">IF($B356&lt;=$U356,VLOOKUP($B356,INDIRECT("listMatch"&amp;T356),$X356,FALSE),"")</f>
        <v/>
      </c>
      <c r="I356" s="11"/>
      <c r="J356" s="11" t="str">
        <f ca="1">IF(C356="","",IF(AND(ISNUMBER(E356),ISNUMBER(G356)),"終了","予定"))</f>
        <v/>
      </c>
      <c r="M356" s="42">
        <v>1</v>
      </c>
      <c r="N356" s="12">
        <f ca="1">IF(OR(O356="",P356=""),N355,N355+1)</f>
        <v>0</v>
      </c>
      <c r="O356" s="13" t="str">
        <f ca="1">IF($E$353&lt;Q356,"",INDEX(INDIRECT("listTeamBlock"&amp;$T356&amp;"b"),Q356))</f>
        <v/>
      </c>
      <c r="P356" s="13" t="str">
        <f ca="1">IF($E$353&lt;R356,"",INDEX(INDIRECT("listTeamBlock"&amp;$T356&amp;"b"),R356))</f>
        <v/>
      </c>
      <c r="Q356" s="56">
        <v>1</v>
      </c>
      <c r="R356" s="56">
        <v>2</v>
      </c>
      <c r="S356" s="12" t="str">
        <f>Q356&amp;R356</f>
        <v>12</v>
      </c>
      <c r="T356" s="12">
        <f>T355</f>
        <v>8</v>
      </c>
      <c r="U356" s="12">
        <f ca="1">U355</f>
        <v>0</v>
      </c>
      <c r="V356" s="12">
        <f>V355</f>
        <v>6</v>
      </c>
      <c r="W356" s="12">
        <f>W355</f>
        <v>2</v>
      </c>
      <c r="X356" s="12">
        <f>X355</f>
        <v>3</v>
      </c>
    </row>
    <row r="357" spans="2:24" ht="23.1" customHeight="1" outlineLevel="1" x14ac:dyDescent="0.4">
      <c r="B357" s="41">
        <v>2</v>
      </c>
      <c r="C357" s="11" t="str">
        <f t="shared" ca="1" si="100"/>
        <v/>
      </c>
      <c r="D357" s="11" t="str">
        <f t="shared" ca="1" si="101"/>
        <v/>
      </c>
      <c r="E357" s="65"/>
      <c r="F357" s="11" t="str">
        <f t="shared" ref="F357:F375" si="103">IF(AND(E357&lt;&gt;"",G357&lt;&gt;""),"-","")</f>
        <v/>
      </c>
      <c r="G357" s="65"/>
      <c r="H357" s="11" t="str">
        <f t="shared" ca="1" si="102"/>
        <v/>
      </c>
      <c r="I357" s="11"/>
      <c r="J357" s="11" t="str">
        <f t="shared" ref="J357:J400" ca="1" si="104">IF(C357="","",IF(AND(ISNUMBER(E357),ISNUMBER(G357)),"終了","予定"))</f>
        <v/>
      </c>
      <c r="M357" s="42">
        <v>2</v>
      </c>
      <c r="N357" s="12">
        <f t="shared" ref="N357:N400" ca="1" si="105">IF(OR(O357="",P357=""),N356,N356+1)</f>
        <v>0</v>
      </c>
      <c r="O357" s="13" t="str">
        <f t="shared" ref="O357:O400" ca="1" si="106">IF($E$353&lt;Q357,"",INDEX(INDIRECT("listTeamBlock"&amp;$T357&amp;"b"),Q357))</f>
        <v/>
      </c>
      <c r="P357" s="13" t="str">
        <f t="shared" ref="P357:P400" ca="1" si="107">IF($E$353&lt;R357,"",INDEX(INDIRECT("listTeamBlock"&amp;$T357&amp;"b"),R357))</f>
        <v/>
      </c>
      <c r="Q357" s="56">
        <v>1</v>
      </c>
      <c r="R357" s="56">
        <v>3</v>
      </c>
      <c r="S357" s="12" t="str">
        <f t="shared" ref="S357:S400" si="108">Q357&amp;R357</f>
        <v>13</v>
      </c>
      <c r="T357" s="12">
        <f t="shared" ref="T357:T400" si="109">T356</f>
        <v>8</v>
      </c>
      <c r="U357" s="12">
        <f t="shared" ref="U357:U400" ca="1" si="110">U356</f>
        <v>0</v>
      </c>
      <c r="V357" s="12">
        <f t="shared" ref="V357:V400" si="111">V356</f>
        <v>6</v>
      </c>
      <c r="W357" s="12">
        <f t="shared" ref="W357:W400" si="112">W356</f>
        <v>2</v>
      </c>
      <c r="X357" s="12">
        <f t="shared" ref="X357:X400" si="113">X356</f>
        <v>3</v>
      </c>
    </row>
    <row r="358" spans="2:24" ht="23.1" customHeight="1" outlineLevel="1" x14ac:dyDescent="0.4">
      <c r="B358" s="41">
        <v>3</v>
      </c>
      <c r="C358" s="11" t="str">
        <f t="shared" ca="1" si="100"/>
        <v/>
      </c>
      <c r="D358" s="11" t="str">
        <f t="shared" ca="1" si="101"/>
        <v/>
      </c>
      <c r="E358" s="65"/>
      <c r="F358" s="11" t="str">
        <f t="shared" si="103"/>
        <v/>
      </c>
      <c r="G358" s="65"/>
      <c r="H358" s="11" t="str">
        <f t="shared" ca="1" si="102"/>
        <v/>
      </c>
      <c r="I358" s="11"/>
      <c r="J358" s="11" t="str">
        <f t="shared" ca="1" si="104"/>
        <v/>
      </c>
      <c r="M358" s="42">
        <v>3</v>
      </c>
      <c r="N358" s="12">
        <f t="shared" ca="1" si="105"/>
        <v>0</v>
      </c>
      <c r="O358" s="13" t="str">
        <f t="shared" ca="1" si="106"/>
        <v/>
      </c>
      <c r="P358" s="13" t="str">
        <f t="shared" ca="1" si="107"/>
        <v/>
      </c>
      <c r="Q358" s="56">
        <v>1</v>
      </c>
      <c r="R358" s="56">
        <v>4</v>
      </c>
      <c r="S358" s="12" t="str">
        <f t="shared" si="108"/>
        <v>14</v>
      </c>
      <c r="T358" s="12">
        <f t="shared" si="109"/>
        <v>8</v>
      </c>
      <c r="U358" s="12">
        <f t="shared" ca="1" si="110"/>
        <v>0</v>
      </c>
      <c r="V358" s="12">
        <f t="shared" si="111"/>
        <v>6</v>
      </c>
      <c r="W358" s="12">
        <f t="shared" si="112"/>
        <v>2</v>
      </c>
      <c r="X358" s="12">
        <f t="shared" si="113"/>
        <v>3</v>
      </c>
    </row>
    <row r="359" spans="2:24" ht="23.1" customHeight="1" outlineLevel="1" x14ac:dyDescent="0.4">
      <c r="B359" s="41">
        <v>4</v>
      </c>
      <c r="C359" s="11" t="str">
        <f t="shared" ca="1" si="100"/>
        <v/>
      </c>
      <c r="D359" s="11" t="str">
        <f t="shared" ca="1" si="101"/>
        <v/>
      </c>
      <c r="E359" s="65"/>
      <c r="F359" s="11" t="str">
        <f t="shared" si="103"/>
        <v/>
      </c>
      <c r="G359" s="65"/>
      <c r="H359" s="11" t="str">
        <f t="shared" ca="1" si="102"/>
        <v/>
      </c>
      <c r="I359" s="11"/>
      <c r="J359" s="11" t="str">
        <f t="shared" ca="1" si="104"/>
        <v/>
      </c>
      <c r="M359" s="42">
        <v>4</v>
      </c>
      <c r="N359" s="12">
        <f t="shared" ca="1" si="105"/>
        <v>0</v>
      </c>
      <c r="O359" s="13" t="str">
        <f t="shared" ca="1" si="106"/>
        <v/>
      </c>
      <c r="P359" s="13" t="str">
        <f t="shared" ca="1" si="107"/>
        <v/>
      </c>
      <c r="Q359" s="56">
        <v>1</v>
      </c>
      <c r="R359" s="56">
        <v>5</v>
      </c>
      <c r="S359" s="12" t="str">
        <f t="shared" si="108"/>
        <v>15</v>
      </c>
      <c r="T359" s="12">
        <f t="shared" si="109"/>
        <v>8</v>
      </c>
      <c r="U359" s="12">
        <f t="shared" ca="1" si="110"/>
        <v>0</v>
      </c>
      <c r="V359" s="12">
        <f t="shared" si="111"/>
        <v>6</v>
      </c>
      <c r="W359" s="12">
        <f t="shared" si="112"/>
        <v>2</v>
      </c>
      <c r="X359" s="12">
        <f t="shared" si="113"/>
        <v>3</v>
      </c>
    </row>
    <row r="360" spans="2:24" ht="23.1" customHeight="1" outlineLevel="1" x14ac:dyDescent="0.4">
      <c r="B360" s="41">
        <v>5</v>
      </c>
      <c r="C360" s="11" t="str">
        <f t="shared" ca="1" si="100"/>
        <v/>
      </c>
      <c r="D360" s="11" t="str">
        <f t="shared" ca="1" si="101"/>
        <v/>
      </c>
      <c r="E360" s="65"/>
      <c r="F360" s="11" t="str">
        <f t="shared" si="103"/>
        <v/>
      </c>
      <c r="G360" s="65"/>
      <c r="H360" s="11" t="str">
        <f t="shared" ca="1" si="102"/>
        <v/>
      </c>
      <c r="I360" s="11"/>
      <c r="J360" s="11" t="str">
        <f t="shared" ca="1" si="104"/>
        <v/>
      </c>
      <c r="M360" s="42">
        <v>5</v>
      </c>
      <c r="N360" s="12">
        <f t="shared" ca="1" si="105"/>
        <v>0</v>
      </c>
      <c r="O360" s="13" t="str">
        <f t="shared" ca="1" si="106"/>
        <v/>
      </c>
      <c r="P360" s="13" t="str">
        <f t="shared" ca="1" si="107"/>
        <v/>
      </c>
      <c r="Q360" s="56">
        <v>1</v>
      </c>
      <c r="R360" s="56">
        <v>6</v>
      </c>
      <c r="S360" s="12" t="str">
        <f t="shared" si="108"/>
        <v>16</v>
      </c>
      <c r="T360" s="12">
        <f t="shared" si="109"/>
        <v>8</v>
      </c>
      <c r="U360" s="12">
        <f t="shared" ca="1" si="110"/>
        <v>0</v>
      </c>
      <c r="V360" s="12">
        <f t="shared" si="111"/>
        <v>6</v>
      </c>
      <c r="W360" s="12">
        <f t="shared" si="112"/>
        <v>2</v>
      </c>
      <c r="X360" s="12">
        <f t="shared" si="113"/>
        <v>3</v>
      </c>
    </row>
    <row r="361" spans="2:24" ht="23.1" customHeight="1" outlineLevel="1" x14ac:dyDescent="0.4">
      <c r="B361" s="41">
        <v>6</v>
      </c>
      <c r="C361" s="11" t="str">
        <f t="shared" ca="1" si="100"/>
        <v/>
      </c>
      <c r="D361" s="11" t="str">
        <f t="shared" ca="1" si="101"/>
        <v/>
      </c>
      <c r="E361" s="65"/>
      <c r="F361" s="11" t="str">
        <f t="shared" si="103"/>
        <v/>
      </c>
      <c r="G361" s="65"/>
      <c r="H361" s="11" t="str">
        <f t="shared" ca="1" si="102"/>
        <v/>
      </c>
      <c r="I361" s="11"/>
      <c r="J361" s="11" t="str">
        <f t="shared" ca="1" si="104"/>
        <v/>
      </c>
      <c r="M361" s="42">
        <v>6</v>
      </c>
      <c r="N361" s="12">
        <f t="shared" ca="1" si="105"/>
        <v>0</v>
      </c>
      <c r="O361" s="13" t="str">
        <f t="shared" ca="1" si="106"/>
        <v/>
      </c>
      <c r="P361" s="13" t="str">
        <f t="shared" ca="1" si="107"/>
        <v/>
      </c>
      <c r="Q361" s="56">
        <v>1</v>
      </c>
      <c r="R361" s="56">
        <v>7</v>
      </c>
      <c r="S361" s="12" t="str">
        <f t="shared" si="108"/>
        <v>17</v>
      </c>
      <c r="T361" s="12">
        <f t="shared" si="109"/>
        <v>8</v>
      </c>
      <c r="U361" s="12">
        <f t="shared" ca="1" si="110"/>
        <v>0</v>
      </c>
      <c r="V361" s="12">
        <f t="shared" si="111"/>
        <v>6</v>
      </c>
      <c r="W361" s="12">
        <f t="shared" si="112"/>
        <v>2</v>
      </c>
      <c r="X361" s="12">
        <f t="shared" si="113"/>
        <v>3</v>
      </c>
    </row>
    <row r="362" spans="2:24" ht="23.1" customHeight="1" outlineLevel="1" x14ac:dyDescent="0.4">
      <c r="B362" s="41">
        <v>7</v>
      </c>
      <c r="C362" s="11" t="str">
        <f t="shared" ca="1" si="100"/>
        <v/>
      </c>
      <c r="D362" s="11" t="str">
        <f t="shared" ca="1" si="101"/>
        <v/>
      </c>
      <c r="E362" s="65"/>
      <c r="F362" s="11" t="str">
        <f t="shared" si="103"/>
        <v/>
      </c>
      <c r="G362" s="65"/>
      <c r="H362" s="11" t="str">
        <f t="shared" ca="1" si="102"/>
        <v/>
      </c>
      <c r="I362" s="11"/>
      <c r="J362" s="11" t="str">
        <f t="shared" ca="1" si="104"/>
        <v/>
      </c>
      <c r="M362" s="42">
        <v>7</v>
      </c>
      <c r="N362" s="12">
        <f t="shared" ca="1" si="105"/>
        <v>0</v>
      </c>
      <c r="O362" s="13" t="str">
        <f t="shared" ca="1" si="106"/>
        <v/>
      </c>
      <c r="P362" s="13" t="str">
        <f t="shared" ca="1" si="107"/>
        <v/>
      </c>
      <c r="Q362" s="56">
        <v>1</v>
      </c>
      <c r="R362" s="56">
        <v>8</v>
      </c>
      <c r="S362" s="12" t="str">
        <f t="shared" si="108"/>
        <v>18</v>
      </c>
      <c r="T362" s="12">
        <f t="shared" si="109"/>
        <v>8</v>
      </c>
      <c r="U362" s="12">
        <f t="shared" ca="1" si="110"/>
        <v>0</v>
      </c>
      <c r="V362" s="12">
        <f t="shared" si="111"/>
        <v>6</v>
      </c>
      <c r="W362" s="12">
        <f t="shared" si="112"/>
        <v>2</v>
      </c>
      <c r="X362" s="12">
        <f t="shared" si="113"/>
        <v>3</v>
      </c>
    </row>
    <row r="363" spans="2:24" ht="23.1" customHeight="1" outlineLevel="1" x14ac:dyDescent="0.4">
      <c r="B363" s="41">
        <v>8</v>
      </c>
      <c r="C363" s="11" t="str">
        <f t="shared" ca="1" si="100"/>
        <v/>
      </c>
      <c r="D363" s="11" t="str">
        <f t="shared" ca="1" si="101"/>
        <v/>
      </c>
      <c r="E363" s="65"/>
      <c r="F363" s="11" t="str">
        <f t="shared" si="103"/>
        <v/>
      </c>
      <c r="G363" s="65"/>
      <c r="H363" s="11" t="str">
        <f t="shared" ca="1" si="102"/>
        <v/>
      </c>
      <c r="I363" s="11"/>
      <c r="J363" s="11" t="str">
        <f t="shared" ca="1" si="104"/>
        <v/>
      </c>
      <c r="M363" s="42">
        <v>8</v>
      </c>
      <c r="N363" s="12">
        <f t="shared" ca="1" si="105"/>
        <v>0</v>
      </c>
      <c r="O363" s="13" t="str">
        <f t="shared" ca="1" si="106"/>
        <v/>
      </c>
      <c r="P363" s="13" t="str">
        <f t="shared" ca="1" si="107"/>
        <v/>
      </c>
      <c r="Q363" s="56">
        <v>1</v>
      </c>
      <c r="R363" s="56">
        <v>9</v>
      </c>
      <c r="S363" s="12" t="str">
        <f t="shared" si="108"/>
        <v>19</v>
      </c>
      <c r="T363" s="12">
        <f t="shared" si="109"/>
        <v>8</v>
      </c>
      <c r="U363" s="12">
        <f t="shared" ca="1" si="110"/>
        <v>0</v>
      </c>
      <c r="V363" s="12">
        <f t="shared" si="111"/>
        <v>6</v>
      </c>
      <c r="W363" s="12">
        <f t="shared" si="112"/>
        <v>2</v>
      </c>
      <c r="X363" s="12">
        <f t="shared" si="113"/>
        <v>3</v>
      </c>
    </row>
    <row r="364" spans="2:24" ht="23.1" customHeight="1" outlineLevel="1" x14ac:dyDescent="0.4">
      <c r="B364" s="41">
        <v>9</v>
      </c>
      <c r="C364" s="11" t="str">
        <f t="shared" ca="1" si="100"/>
        <v/>
      </c>
      <c r="D364" s="11" t="str">
        <f t="shared" ca="1" si="101"/>
        <v/>
      </c>
      <c r="E364" s="65"/>
      <c r="F364" s="11" t="str">
        <f t="shared" si="103"/>
        <v/>
      </c>
      <c r="G364" s="65"/>
      <c r="H364" s="11" t="str">
        <f t="shared" ca="1" si="102"/>
        <v/>
      </c>
      <c r="I364" s="11"/>
      <c r="J364" s="11" t="str">
        <f t="shared" ca="1" si="104"/>
        <v/>
      </c>
      <c r="M364" s="42">
        <v>9</v>
      </c>
      <c r="N364" s="12">
        <f t="shared" ca="1" si="105"/>
        <v>0</v>
      </c>
      <c r="O364" s="13" t="str">
        <f t="shared" ca="1" si="106"/>
        <v/>
      </c>
      <c r="P364" s="13" t="str">
        <f t="shared" ca="1" si="107"/>
        <v/>
      </c>
      <c r="Q364" s="56">
        <v>1</v>
      </c>
      <c r="R364" s="56">
        <v>10</v>
      </c>
      <c r="S364" s="12" t="str">
        <f t="shared" si="108"/>
        <v>110</v>
      </c>
      <c r="T364" s="12">
        <f t="shared" si="109"/>
        <v>8</v>
      </c>
      <c r="U364" s="12">
        <f t="shared" ca="1" si="110"/>
        <v>0</v>
      </c>
      <c r="V364" s="12">
        <f t="shared" si="111"/>
        <v>6</v>
      </c>
      <c r="W364" s="12">
        <f t="shared" si="112"/>
        <v>2</v>
      </c>
      <c r="X364" s="12">
        <f t="shared" si="113"/>
        <v>3</v>
      </c>
    </row>
    <row r="365" spans="2:24" ht="23.1" customHeight="1" outlineLevel="1" x14ac:dyDescent="0.4">
      <c r="B365" s="41">
        <v>10</v>
      </c>
      <c r="C365" s="11" t="str">
        <f t="shared" ca="1" si="100"/>
        <v/>
      </c>
      <c r="D365" s="11" t="str">
        <f t="shared" ca="1" si="101"/>
        <v/>
      </c>
      <c r="E365" s="65"/>
      <c r="F365" s="11" t="str">
        <f t="shared" si="103"/>
        <v/>
      </c>
      <c r="G365" s="65"/>
      <c r="H365" s="11" t="str">
        <f t="shared" ca="1" si="102"/>
        <v/>
      </c>
      <c r="I365" s="11"/>
      <c r="J365" s="11" t="str">
        <f t="shared" ca="1" si="104"/>
        <v/>
      </c>
      <c r="M365" s="42">
        <v>10</v>
      </c>
      <c r="N365" s="12">
        <f t="shared" ca="1" si="105"/>
        <v>0</v>
      </c>
      <c r="O365" s="13" t="str">
        <f t="shared" ca="1" si="106"/>
        <v/>
      </c>
      <c r="P365" s="13" t="str">
        <f t="shared" ca="1" si="107"/>
        <v/>
      </c>
      <c r="Q365" s="56">
        <v>2</v>
      </c>
      <c r="R365" s="56">
        <v>3</v>
      </c>
      <c r="S365" s="12" t="str">
        <f t="shared" si="108"/>
        <v>23</v>
      </c>
      <c r="T365" s="12">
        <f t="shared" si="109"/>
        <v>8</v>
      </c>
      <c r="U365" s="12">
        <f t="shared" ca="1" si="110"/>
        <v>0</v>
      </c>
      <c r="V365" s="12">
        <f t="shared" si="111"/>
        <v>6</v>
      </c>
      <c r="W365" s="12">
        <f t="shared" si="112"/>
        <v>2</v>
      </c>
      <c r="X365" s="12">
        <f t="shared" si="113"/>
        <v>3</v>
      </c>
    </row>
    <row r="366" spans="2:24" ht="23.1" customHeight="1" outlineLevel="1" x14ac:dyDescent="0.4">
      <c r="B366" s="41">
        <v>11</v>
      </c>
      <c r="C366" s="11" t="str">
        <f t="shared" ca="1" si="100"/>
        <v/>
      </c>
      <c r="D366" s="11" t="str">
        <f t="shared" ca="1" si="101"/>
        <v/>
      </c>
      <c r="E366" s="65"/>
      <c r="F366" s="11" t="str">
        <f t="shared" si="103"/>
        <v/>
      </c>
      <c r="G366" s="65"/>
      <c r="H366" s="11" t="str">
        <f t="shared" ca="1" si="102"/>
        <v/>
      </c>
      <c r="I366" s="11"/>
      <c r="J366" s="11" t="str">
        <f t="shared" ca="1" si="104"/>
        <v/>
      </c>
      <c r="M366" s="42">
        <v>11</v>
      </c>
      <c r="N366" s="12">
        <f t="shared" ca="1" si="105"/>
        <v>0</v>
      </c>
      <c r="O366" s="13" t="str">
        <f t="shared" ca="1" si="106"/>
        <v/>
      </c>
      <c r="P366" s="13" t="str">
        <f t="shared" ca="1" si="107"/>
        <v/>
      </c>
      <c r="Q366" s="56">
        <v>2</v>
      </c>
      <c r="R366" s="56">
        <v>4</v>
      </c>
      <c r="S366" s="12" t="str">
        <f t="shared" si="108"/>
        <v>24</v>
      </c>
      <c r="T366" s="12">
        <f t="shared" si="109"/>
        <v>8</v>
      </c>
      <c r="U366" s="12">
        <f t="shared" ca="1" si="110"/>
        <v>0</v>
      </c>
      <c r="V366" s="12">
        <f t="shared" si="111"/>
        <v>6</v>
      </c>
      <c r="W366" s="12">
        <f t="shared" si="112"/>
        <v>2</v>
      </c>
      <c r="X366" s="12">
        <f t="shared" si="113"/>
        <v>3</v>
      </c>
    </row>
    <row r="367" spans="2:24" ht="23.1" customHeight="1" outlineLevel="1" x14ac:dyDescent="0.4">
      <c r="B367" s="41">
        <v>12</v>
      </c>
      <c r="C367" s="11" t="str">
        <f t="shared" ca="1" si="100"/>
        <v/>
      </c>
      <c r="D367" s="11" t="str">
        <f t="shared" ca="1" si="101"/>
        <v/>
      </c>
      <c r="E367" s="65"/>
      <c r="F367" s="11" t="str">
        <f t="shared" si="103"/>
        <v/>
      </c>
      <c r="G367" s="65"/>
      <c r="H367" s="11" t="str">
        <f t="shared" ca="1" si="102"/>
        <v/>
      </c>
      <c r="I367" s="11"/>
      <c r="J367" s="11" t="str">
        <f t="shared" ca="1" si="104"/>
        <v/>
      </c>
      <c r="M367" s="42">
        <v>12</v>
      </c>
      <c r="N367" s="12">
        <f t="shared" ca="1" si="105"/>
        <v>0</v>
      </c>
      <c r="O367" s="13" t="str">
        <f t="shared" ca="1" si="106"/>
        <v/>
      </c>
      <c r="P367" s="13" t="str">
        <f t="shared" ca="1" si="107"/>
        <v/>
      </c>
      <c r="Q367" s="56">
        <v>2</v>
      </c>
      <c r="R367" s="56">
        <v>5</v>
      </c>
      <c r="S367" s="12" t="str">
        <f t="shared" si="108"/>
        <v>25</v>
      </c>
      <c r="T367" s="12">
        <f t="shared" si="109"/>
        <v>8</v>
      </c>
      <c r="U367" s="12">
        <f t="shared" ca="1" si="110"/>
        <v>0</v>
      </c>
      <c r="V367" s="12">
        <f t="shared" si="111"/>
        <v>6</v>
      </c>
      <c r="W367" s="12">
        <f t="shared" si="112"/>
        <v>2</v>
      </c>
      <c r="X367" s="12">
        <f t="shared" si="113"/>
        <v>3</v>
      </c>
    </row>
    <row r="368" spans="2:24" ht="23.1" customHeight="1" outlineLevel="1" x14ac:dyDescent="0.4">
      <c r="B368" s="41">
        <v>13</v>
      </c>
      <c r="C368" s="11" t="str">
        <f t="shared" ca="1" si="100"/>
        <v/>
      </c>
      <c r="D368" s="11" t="str">
        <f t="shared" ca="1" si="101"/>
        <v/>
      </c>
      <c r="E368" s="65"/>
      <c r="F368" s="11" t="str">
        <f t="shared" si="103"/>
        <v/>
      </c>
      <c r="G368" s="65"/>
      <c r="H368" s="11" t="str">
        <f t="shared" ca="1" si="102"/>
        <v/>
      </c>
      <c r="I368" s="11"/>
      <c r="J368" s="11" t="str">
        <f t="shared" ca="1" si="104"/>
        <v/>
      </c>
      <c r="M368" s="42">
        <v>13</v>
      </c>
      <c r="N368" s="12">
        <f t="shared" ca="1" si="105"/>
        <v>0</v>
      </c>
      <c r="O368" s="13" t="str">
        <f t="shared" ca="1" si="106"/>
        <v/>
      </c>
      <c r="P368" s="13" t="str">
        <f t="shared" ca="1" si="107"/>
        <v/>
      </c>
      <c r="Q368" s="56">
        <v>2</v>
      </c>
      <c r="R368" s="56">
        <v>6</v>
      </c>
      <c r="S368" s="12" t="str">
        <f t="shared" si="108"/>
        <v>26</v>
      </c>
      <c r="T368" s="12">
        <f t="shared" si="109"/>
        <v>8</v>
      </c>
      <c r="U368" s="12">
        <f t="shared" ca="1" si="110"/>
        <v>0</v>
      </c>
      <c r="V368" s="12">
        <f t="shared" si="111"/>
        <v>6</v>
      </c>
      <c r="W368" s="12">
        <f t="shared" si="112"/>
        <v>2</v>
      </c>
      <c r="X368" s="12">
        <f t="shared" si="113"/>
        <v>3</v>
      </c>
    </row>
    <row r="369" spans="2:24" ht="23.1" customHeight="1" outlineLevel="1" x14ac:dyDescent="0.4">
      <c r="B369" s="41">
        <v>14</v>
      </c>
      <c r="C369" s="11" t="str">
        <f t="shared" ca="1" si="100"/>
        <v/>
      </c>
      <c r="D369" s="11" t="str">
        <f t="shared" ca="1" si="101"/>
        <v/>
      </c>
      <c r="E369" s="65"/>
      <c r="F369" s="11" t="str">
        <f t="shared" si="103"/>
        <v/>
      </c>
      <c r="G369" s="65"/>
      <c r="H369" s="11" t="str">
        <f t="shared" ca="1" si="102"/>
        <v/>
      </c>
      <c r="I369" s="11"/>
      <c r="J369" s="11" t="str">
        <f t="shared" ca="1" si="104"/>
        <v/>
      </c>
      <c r="M369" s="42">
        <v>14</v>
      </c>
      <c r="N369" s="12">
        <f t="shared" ca="1" si="105"/>
        <v>0</v>
      </c>
      <c r="O369" s="13" t="str">
        <f t="shared" ca="1" si="106"/>
        <v/>
      </c>
      <c r="P369" s="13" t="str">
        <f t="shared" ca="1" si="107"/>
        <v/>
      </c>
      <c r="Q369" s="56">
        <v>2</v>
      </c>
      <c r="R369" s="56">
        <v>7</v>
      </c>
      <c r="S369" s="12" t="str">
        <f t="shared" si="108"/>
        <v>27</v>
      </c>
      <c r="T369" s="12">
        <f t="shared" si="109"/>
        <v>8</v>
      </c>
      <c r="U369" s="12">
        <f t="shared" ca="1" si="110"/>
        <v>0</v>
      </c>
      <c r="V369" s="12">
        <f t="shared" si="111"/>
        <v>6</v>
      </c>
      <c r="W369" s="12">
        <f t="shared" si="112"/>
        <v>2</v>
      </c>
      <c r="X369" s="12">
        <f t="shared" si="113"/>
        <v>3</v>
      </c>
    </row>
    <row r="370" spans="2:24" ht="23.1" customHeight="1" outlineLevel="1" x14ac:dyDescent="0.4">
      <c r="B370" s="41">
        <v>15</v>
      </c>
      <c r="C370" s="11" t="str">
        <f t="shared" ca="1" si="100"/>
        <v/>
      </c>
      <c r="D370" s="11" t="str">
        <f t="shared" ca="1" si="101"/>
        <v/>
      </c>
      <c r="E370" s="65"/>
      <c r="F370" s="11" t="str">
        <f t="shared" si="103"/>
        <v/>
      </c>
      <c r="G370" s="65"/>
      <c r="H370" s="11" t="str">
        <f t="shared" ca="1" si="102"/>
        <v/>
      </c>
      <c r="I370" s="11"/>
      <c r="J370" s="11" t="str">
        <f t="shared" ca="1" si="104"/>
        <v/>
      </c>
      <c r="M370" s="42">
        <v>15</v>
      </c>
      <c r="N370" s="12">
        <f t="shared" ca="1" si="105"/>
        <v>0</v>
      </c>
      <c r="O370" s="13" t="str">
        <f t="shared" ca="1" si="106"/>
        <v/>
      </c>
      <c r="P370" s="13" t="str">
        <f t="shared" ca="1" si="107"/>
        <v/>
      </c>
      <c r="Q370" s="56">
        <v>2</v>
      </c>
      <c r="R370" s="56">
        <v>8</v>
      </c>
      <c r="S370" s="12" t="str">
        <f t="shared" si="108"/>
        <v>28</v>
      </c>
      <c r="T370" s="12">
        <f t="shared" si="109"/>
        <v>8</v>
      </c>
      <c r="U370" s="12">
        <f t="shared" ca="1" si="110"/>
        <v>0</v>
      </c>
      <c r="V370" s="12">
        <f t="shared" si="111"/>
        <v>6</v>
      </c>
      <c r="W370" s="12">
        <f t="shared" si="112"/>
        <v>2</v>
      </c>
      <c r="X370" s="12">
        <f t="shared" si="113"/>
        <v>3</v>
      </c>
    </row>
    <row r="371" spans="2:24" ht="23.1" customHeight="1" outlineLevel="1" x14ac:dyDescent="0.4">
      <c r="B371" s="41">
        <v>16</v>
      </c>
      <c r="C371" s="11" t="str">
        <f t="shared" ca="1" si="100"/>
        <v/>
      </c>
      <c r="D371" s="11" t="str">
        <f t="shared" ca="1" si="101"/>
        <v/>
      </c>
      <c r="E371" s="65"/>
      <c r="F371" s="11" t="str">
        <f t="shared" si="103"/>
        <v/>
      </c>
      <c r="G371" s="65"/>
      <c r="H371" s="11" t="str">
        <f t="shared" ca="1" si="102"/>
        <v/>
      </c>
      <c r="I371" s="11"/>
      <c r="J371" s="11" t="str">
        <f t="shared" ca="1" si="104"/>
        <v/>
      </c>
      <c r="M371" s="42">
        <v>16</v>
      </c>
      <c r="N371" s="12">
        <f t="shared" ca="1" si="105"/>
        <v>0</v>
      </c>
      <c r="O371" s="13" t="str">
        <f t="shared" ca="1" si="106"/>
        <v/>
      </c>
      <c r="P371" s="13" t="str">
        <f t="shared" ca="1" si="107"/>
        <v/>
      </c>
      <c r="Q371" s="56">
        <v>2</v>
      </c>
      <c r="R371" s="56">
        <v>9</v>
      </c>
      <c r="S371" s="12" t="str">
        <f t="shared" si="108"/>
        <v>29</v>
      </c>
      <c r="T371" s="12">
        <f t="shared" si="109"/>
        <v>8</v>
      </c>
      <c r="U371" s="12">
        <f t="shared" ca="1" si="110"/>
        <v>0</v>
      </c>
      <c r="V371" s="12">
        <f t="shared" si="111"/>
        <v>6</v>
      </c>
      <c r="W371" s="12">
        <f t="shared" si="112"/>
        <v>2</v>
      </c>
      <c r="X371" s="12">
        <f t="shared" si="113"/>
        <v>3</v>
      </c>
    </row>
    <row r="372" spans="2:24" ht="23.1" customHeight="1" outlineLevel="1" x14ac:dyDescent="0.4">
      <c r="B372" s="41">
        <v>17</v>
      </c>
      <c r="C372" s="11" t="str">
        <f t="shared" ca="1" si="100"/>
        <v/>
      </c>
      <c r="D372" s="11" t="str">
        <f t="shared" ca="1" si="101"/>
        <v/>
      </c>
      <c r="E372" s="65"/>
      <c r="F372" s="11" t="str">
        <f t="shared" si="103"/>
        <v/>
      </c>
      <c r="G372" s="65"/>
      <c r="H372" s="11" t="str">
        <f t="shared" ca="1" si="102"/>
        <v/>
      </c>
      <c r="I372" s="11"/>
      <c r="J372" s="11" t="str">
        <f t="shared" ca="1" si="104"/>
        <v/>
      </c>
      <c r="M372" s="42">
        <v>17</v>
      </c>
      <c r="N372" s="12">
        <f t="shared" ca="1" si="105"/>
        <v>0</v>
      </c>
      <c r="O372" s="13" t="str">
        <f t="shared" ca="1" si="106"/>
        <v/>
      </c>
      <c r="P372" s="13" t="str">
        <f t="shared" ca="1" si="107"/>
        <v/>
      </c>
      <c r="Q372" s="56">
        <v>2</v>
      </c>
      <c r="R372" s="56">
        <v>10</v>
      </c>
      <c r="S372" s="12" t="str">
        <f t="shared" si="108"/>
        <v>210</v>
      </c>
      <c r="T372" s="12">
        <f t="shared" si="109"/>
        <v>8</v>
      </c>
      <c r="U372" s="12">
        <f t="shared" ca="1" si="110"/>
        <v>0</v>
      </c>
      <c r="V372" s="12">
        <f t="shared" si="111"/>
        <v>6</v>
      </c>
      <c r="W372" s="12">
        <f t="shared" si="112"/>
        <v>2</v>
      </c>
      <c r="X372" s="12">
        <f t="shared" si="113"/>
        <v>3</v>
      </c>
    </row>
    <row r="373" spans="2:24" ht="23.1" customHeight="1" outlineLevel="1" x14ac:dyDescent="0.4">
      <c r="B373" s="41">
        <v>18</v>
      </c>
      <c r="C373" s="11" t="str">
        <f t="shared" ca="1" si="100"/>
        <v/>
      </c>
      <c r="D373" s="11" t="str">
        <f t="shared" ca="1" si="101"/>
        <v/>
      </c>
      <c r="E373" s="65"/>
      <c r="F373" s="11" t="str">
        <f t="shared" si="103"/>
        <v/>
      </c>
      <c r="G373" s="65"/>
      <c r="H373" s="11" t="str">
        <f t="shared" ca="1" si="102"/>
        <v/>
      </c>
      <c r="I373" s="11"/>
      <c r="J373" s="11" t="str">
        <f t="shared" ca="1" si="104"/>
        <v/>
      </c>
      <c r="M373" s="42">
        <v>18</v>
      </c>
      <c r="N373" s="12">
        <f t="shared" ca="1" si="105"/>
        <v>0</v>
      </c>
      <c r="O373" s="13" t="str">
        <f t="shared" ca="1" si="106"/>
        <v/>
      </c>
      <c r="P373" s="13" t="str">
        <f t="shared" ca="1" si="107"/>
        <v/>
      </c>
      <c r="Q373" s="56">
        <v>3</v>
      </c>
      <c r="R373" s="56">
        <v>4</v>
      </c>
      <c r="S373" s="12" t="str">
        <f t="shared" si="108"/>
        <v>34</v>
      </c>
      <c r="T373" s="12">
        <f t="shared" si="109"/>
        <v>8</v>
      </c>
      <c r="U373" s="12">
        <f t="shared" ca="1" si="110"/>
        <v>0</v>
      </c>
      <c r="V373" s="12">
        <f t="shared" si="111"/>
        <v>6</v>
      </c>
      <c r="W373" s="12">
        <f t="shared" si="112"/>
        <v>2</v>
      </c>
      <c r="X373" s="12">
        <f t="shared" si="113"/>
        <v>3</v>
      </c>
    </row>
    <row r="374" spans="2:24" ht="23.1" customHeight="1" outlineLevel="1" x14ac:dyDescent="0.4">
      <c r="B374" s="41">
        <v>19</v>
      </c>
      <c r="C374" s="11" t="str">
        <f t="shared" ca="1" si="100"/>
        <v/>
      </c>
      <c r="D374" s="11" t="str">
        <f t="shared" ca="1" si="101"/>
        <v/>
      </c>
      <c r="E374" s="65"/>
      <c r="F374" s="11" t="str">
        <f t="shared" si="103"/>
        <v/>
      </c>
      <c r="G374" s="65"/>
      <c r="H374" s="11" t="str">
        <f t="shared" ca="1" si="102"/>
        <v/>
      </c>
      <c r="I374" s="11"/>
      <c r="J374" s="11" t="str">
        <f t="shared" ca="1" si="104"/>
        <v/>
      </c>
      <c r="M374" s="42">
        <v>19</v>
      </c>
      <c r="N374" s="12">
        <f t="shared" ca="1" si="105"/>
        <v>0</v>
      </c>
      <c r="O374" s="13" t="str">
        <f t="shared" ca="1" si="106"/>
        <v/>
      </c>
      <c r="P374" s="13" t="str">
        <f t="shared" ca="1" si="107"/>
        <v/>
      </c>
      <c r="Q374" s="56">
        <v>3</v>
      </c>
      <c r="R374" s="56">
        <v>5</v>
      </c>
      <c r="S374" s="12" t="str">
        <f t="shared" si="108"/>
        <v>35</v>
      </c>
      <c r="T374" s="12">
        <f t="shared" si="109"/>
        <v>8</v>
      </c>
      <c r="U374" s="12">
        <f t="shared" ca="1" si="110"/>
        <v>0</v>
      </c>
      <c r="V374" s="12">
        <f t="shared" si="111"/>
        <v>6</v>
      </c>
      <c r="W374" s="12">
        <f t="shared" si="112"/>
        <v>2</v>
      </c>
      <c r="X374" s="12">
        <f t="shared" si="113"/>
        <v>3</v>
      </c>
    </row>
    <row r="375" spans="2:24" ht="23.1" customHeight="1" outlineLevel="1" x14ac:dyDescent="0.4">
      <c r="B375" s="41">
        <v>20</v>
      </c>
      <c r="C375" s="11" t="str">
        <f t="shared" ca="1" si="100"/>
        <v/>
      </c>
      <c r="D375" s="11" t="str">
        <f t="shared" ca="1" si="101"/>
        <v/>
      </c>
      <c r="E375" s="65"/>
      <c r="F375" s="11" t="str">
        <f t="shared" si="103"/>
        <v/>
      </c>
      <c r="G375" s="65"/>
      <c r="H375" s="11" t="str">
        <f t="shared" ca="1" si="102"/>
        <v/>
      </c>
      <c r="I375" s="11"/>
      <c r="J375" s="11" t="str">
        <f t="shared" ca="1" si="104"/>
        <v/>
      </c>
      <c r="M375" s="42">
        <v>20</v>
      </c>
      <c r="N375" s="12">
        <f t="shared" ca="1" si="105"/>
        <v>0</v>
      </c>
      <c r="O375" s="13" t="str">
        <f t="shared" ca="1" si="106"/>
        <v/>
      </c>
      <c r="P375" s="13" t="str">
        <f t="shared" ca="1" si="107"/>
        <v/>
      </c>
      <c r="Q375" s="56">
        <v>3</v>
      </c>
      <c r="R375" s="56">
        <v>6</v>
      </c>
      <c r="S375" s="12" t="str">
        <f t="shared" si="108"/>
        <v>36</v>
      </c>
      <c r="T375" s="12">
        <f t="shared" si="109"/>
        <v>8</v>
      </c>
      <c r="U375" s="12">
        <f t="shared" ca="1" si="110"/>
        <v>0</v>
      </c>
      <c r="V375" s="12">
        <f t="shared" si="111"/>
        <v>6</v>
      </c>
      <c r="W375" s="12">
        <f t="shared" si="112"/>
        <v>2</v>
      </c>
      <c r="X375" s="12">
        <f t="shared" si="113"/>
        <v>3</v>
      </c>
    </row>
    <row r="376" spans="2:24" ht="23.1" customHeight="1" outlineLevel="1" x14ac:dyDescent="0.4">
      <c r="B376" s="41">
        <v>21</v>
      </c>
      <c r="C376" s="11" t="str">
        <f t="shared" ca="1" si="100"/>
        <v/>
      </c>
      <c r="D376" s="11" t="str">
        <f t="shared" ca="1" si="101"/>
        <v/>
      </c>
      <c r="E376" s="65"/>
      <c r="F376" s="11"/>
      <c r="G376" s="65"/>
      <c r="H376" s="11" t="str">
        <f t="shared" ca="1" si="102"/>
        <v/>
      </c>
      <c r="I376" s="11"/>
      <c r="J376" s="11" t="str">
        <f t="shared" ca="1" si="104"/>
        <v/>
      </c>
      <c r="M376" s="42">
        <v>21</v>
      </c>
      <c r="N376" s="12">
        <f t="shared" ca="1" si="105"/>
        <v>0</v>
      </c>
      <c r="O376" s="13" t="str">
        <f t="shared" ca="1" si="106"/>
        <v/>
      </c>
      <c r="P376" s="13" t="str">
        <f t="shared" ca="1" si="107"/>
        <v/>
      </c>
      <c r="Q376" s="56">
        <v>3</v>
      </c>
      <c r="R376" s="56">
        <v>7</v>
      </c>
      <c r="S376" s="12" t="str">
        <f t="shared" si="108"/>
        <v>37</v>
      </c>
      <c r="T376" s="12">
        <f t="shared" si="109"/>
        <v>8</v>
      </c>
      <c r="U376" s="12">
        <f t="shared" ca="1" si="110"/>
        <v>0</v>
      </c>
      <c r="V376" s="12">
        <f t="shared" si="111"/>
        <v>6</v>
      </c>
      <c r="W376" s="12">
        <f t="shared" si="112"/>
        <v>2</v>
      </c>
      <c r="X376" s="12">
        <f t="shared" si="113"/>
        <v>3</v>
      </c>
    </row>
    <row r="377" spans="2:24" ht="23.1" customHeight="1" outlineLevel="1" x14ac:dyDescent="0.4">
      <c r="B377" s="41">
        <v>22</v>
      </c>
      <c r="C377" s="11" t="str">
        <f t="shared" ca="1" si="100"/>
        <v/>
      </c>
      <c r="D377" s="11" t="str">
        <f t="shared" ca="1" si="101"/>
        <v/>
      </c>
      <c r="E377" s="65"/>
      <c r="F377" s="11" t="str">
        <f t="shared" ref="F377:F400" si="114">IF(AND(E377&lt;&gt;"",G377&lt;&gt;""),"-","")</f>
        <v/>
      </c>
      <c r="G377" s="65"/>
      <c r="H377" s="11" t="str">
        <f t="shared" ca="1" si="102"/>
        <v/>
      </c>
      <c r="I377" s="11"/>
      <c r="J377" s="11" t="str">
        <f t="shared" ca="1" si="104"/>
        <v/>
      </c>
      <c r="M377" s="42">
        <v>22</v>
      </c>
      <c r="N377" s="12">
        <f t="shared" ca="1" si="105"/>
        <v>0</v>
      </c>
      <c r="O377" s="13" t="str">
        <f t="shared" ca="1" si="106"/>
        <v/>
      </c>
      <c r="P377" s="13" t="str">
        <f t="shared" ca="1" si="107"/>
        <v/>
      </c>
      <c r="Q377" s="56">
        <v>3</v>
      </c>
      <c r="R377" s="56">
        <v>8</v>
      </c>
      <c r="S377" s="12" t="str">
        <f t="shared" si="108"/>
        <v>38</v>
      </c>
      <c r="T377" s="12">
        <f t="shared" si="109"/>
        <v>8</v>
      </c>
      <c r="U377" s="12">
        <f t="shared" ca="1" si="110"/>
        <v>0</v>
      </c>
      <c r="V377" s="12">
        <f t="shared" si="111"/>
        <v>6</v>
      </c>
      <c r="W377" s="12">
        <f t="shared" si="112"/>
        <v>2</v>
      </c>
      <c r="X377" s="12">
        <f t="shared" si="113"/>
        <v>3</v>
      </c>
    </row>
    <row r="378" spans="2:24" ht="23.1" customHeight="1" outlineLevel="1" x14ac:dyDescent="0.4">
      <c r="B378" s="41">
        <v>23</v>
      </c>
      <c r="C378" s="11" t="str">
        <f t="shared" ca="1" si="100"/>
        <v/>
      </c>
      <c r="D378" s="11" t="str">
        <f t="shared" ca="1" si="101"/>
        <v/>
      </c>
      <c r="E378" s="65"/>
      <c r="F378" s="11" t="str">
        <f t="shared" si="114"/>
        <v/>
      </c>
      <c r="G378" s="65"/>
      <c r="H378" s="11" t="str">
        <f t="shared" ca="1" si="102"/>
        <v/>
      </c>
      <c r="I378" s="11"/>
      <c r="J378" s="11" t="str">
        <f t="shared" ca="1" si="104"/>
        <v/>
      </c>
      <c r="M378" s="42">
        <v>23</v>
      </c>
      <c r="N378" s="12">
        <f t="shared" ca="1" si="105"/>
        <v>0</v>
      </c>
      <c r="O378" s="13" t="str">
        <f t="shared" ca="1" si="106"/>
        <v/>
      </c>
      <c r="P378" s="13" t="str">
        <f t="shared" ca="1" si="107"/>
        <v/>
      </c>
      <c r="Q378" s="56">
        <v>3</v>
      </c>
      <c r="R378" s="56">
        <v>9</v>
      </c>
      <c r="S378" s="12" t="str">
        <f t="shared" si="108"/>
        <v>39</v>
      </c>
      <c r="T378" s="12">
        <f t="shared" si="109"/>
        <v>8</v>
      </c>
      <c r="U378" s="12">
        <f t="shared" ca="1" si="110"/>
        <v>0</v>
      </c>
      <c r="V378" s="12">
        <f t="shared" si="111"/>
        <v>6</v>
      </c>
      <c r="W378" s="12">
        <f t="shared" si="112"/>
        <v>2</v>
      </c>
      <c r="X378" s="12">
        <f t="shared" si="113"/>
        <v>3</v>
      </c>
    </row>
    <row r="379" spans="2:24" ht="23.1" customHeight="1" outlineLevel="1" x14ac:dyDescent="0.4">
      <c r="B379" s="41">
        <v>24</v>
      </c>
      <c r="C379" s="11" t="str">
        <f t="shared" ca="1" si="100"/>
        <v/>
      </c>
      <c r="D379" s="11" t="str">
        <f t="shared" ca="1" si="101"/>
        <v/>
      </c>
      <c r="E379" s="65"/>
      <c r="F379" s="11" t="str">
        <f t="shared" si="114"/>
        <v/>
      </c>
      <c r="G379" s="65"/>
      <c r="H379" s="11" t="str">
        <f t="shared" ca="1" si="102"/>
        <v/>
      </c>
      <c r="I379" s="11"/>
      <c r="J379" s="11" t="str">
        <f t="shared" ca="1" si="104"/>
        <v/>
      </c>
      <c r="M379" s="42">
        <v>24</v>
      </c>
      <c r="N379" s="12">
        <f t="shared" ca="1" si="105"/>
        <v>0</v>
      </c>
      <c r="O379" s="13" t="str">
        <f t="shared" ca="1" si="106"/>
        <v/>
      </c>
      <c r="P379" s="13" t="str">
        <f t="shared" ca="1" si="107"/>
        <v/>
      </c>
      <c r="Q379" s="56">
        <v>3</v>
      </c>
      <c r="R379" s="56">
        <v>10</v>
      </c>
      <c r="S379" s="12" t="str">
        <f t="shared" si="108"/>
        <v>310</v>
      </c>
      <c r="T379" s="12">
        <f t="shared" si="109"/>
        <v>8</v>
      </c>
      <c r="U379" s="12">
        <f t="shared" ca="1" si="110"/>
        <v>0</v>
      </c>
      <c r="V379" s="12">
        <f t="shared" si="111"/>
        <v>6</v>
      </c>
      <c r="W379" s="12">
        <f t="shared" si="112"/>
        <v>2</v>
      </c>
      <c r="X379" s="12">
        <f t="shared" si="113"/>
        <v>3</v>
      </c>
    </row>
    <row r="380" spans="2:24" ht="23.1" customHeight="1" outlineLevel="1" x14ac:dyDescent="0.4">
      <c r="B380" s="41">
        <v>25</v>
      </c>
      <c r="C380" s="11" t="str">
        <f t="shared" ca="1" si="100"/>
        <v/>
      </c>
      <c r="D380" s="11" t="str">
        <f t="shared" ca="1" si="101"/>
        <v/>
      </c>
      <c r="E380" s="65"/>
      <c r="F380" s="11" t="str">
        <f t="shared" si="114"/>
        <v/>
      </c>
      <c r="G380" s="65"/>
      <c r="H380" s="11" t="str">
        <f t="shared" ca="1" si="102"/>
        <v/>
      </c>
      <c r="I380" s="11"/>
      <c r="J380" s="11" t="str">
        <f t="shared" ca="1" si="104"/>
        <v/>
      </c>
      <c r="M380" s="42">
        <v>25</v>
      </c>
      <c r="N380" s="12">
        <f t="shared" ca="1" si="105"/>
        <v>0</v>
      </c>
      <c r="O380" s="13" t="str">
        <f t="shared" ca="1" si="106"/>
        <v/>
      </c>
      <c r="P380" s="13" t="str">
        <f t="shared" ca="1" si="107"/>
        <v/>
      </c>
      <c r="Q380" s="56">
        <v>4</v>
      </c>
      <c r="R380" s="56">
        <v>5</v>
      </c>
      <c r="S380" s="12" t="str">
        <f t="shared" si="108"/>
        <v>45</v>
      </c>
      <c r="T380" s="12">
        <f t="shared" si="109"/>
        <v>8</v>
      </c>
      <c r="U380" s="12">
        <f t="shared" ca="1" si="110"/>
        <v>0</v>
      </c>
      <c r="V380" s="12">
        <f t="shared" si="111"/>
        <v>6</v>
      </c>
      <c r="W380" s="12">
        <f t="shared" si="112"/>
        <v>2</v>
      </c>
      <c r="X380" s="12">
        <f t="shared" si="113"/>
        <v>3</v>
      </c>
    </row>
    <row r="381" spans="2:24" ht="23.1" customHeight="1" outlineLevel="1" x14ac:dyDescent="0.4">
      <c r="B381" s="41">
        <v>26</v>
      </c>
      <c r="C381" s="11" t="str">
        <f t="shared" ca="1" si="100"/>
        <v/>
      </c>
      <c r="D381" s="11" t="str">
        <f t="shared" ca="1" si="101"/>
        <v/>
      </c>
      <c r="E381" s="65"/>
      <c r="F381" s="11" t="str">
        <f t="shared" si="114"/>
        <v/>
      </c>
      <c r="G381" s="65"/>
      <c r="H381" s="11" t="str">
        <f t="shared" ca="1" si="102"/>
        <v/>
      </c>
      <c r="I381" s="11"/>
      <c r="J381" s="11" t="str">
        <f t="shared" ca="1" si="104"/>
        <v/>
      </c>
      <c r="M381" s="42">
        <v>26</v>
      </c>
      <c r="N381" s="12">
        <f t="shared" ca="1" si="105"/>
        <v>0</v>
      </c>
      <c r="O381" s="13" t="str">
        <f t="shared" ca="1" si="106"/>
        <v/>
      </c>
      <c r="P381" s="13" t="str">
        <f t="shared" ca="1" si="107"/>
        <v/>
      </c>
      <c r="Q381" s="56">
        <v>4</v>
      </c>
      <c r="R381" s="56">
        <v>6</v>
      </c>
      <c r="S381" s="12" t="str">
        <f t="shared" si="108"/>
        <v>46</v>
      </c>
      <c r="T381" s="12">
        <f t="shared" si="109"/>
        <v>8</v>
      </c>
      <c r="U381" s="12">
        <f t="shared" ca="1" si="110"/>
        <v>0</v>
      </c>
      <c r="V381" s="12">
        <f t="shared" si="111"/>
        <v>6</v>
      </c>
      <c r="W381" s="12">
        <f t="shared" si="112"/>
        <v>2</v>
      </c>
      <c r="X381" s="12">
        <f t="shared" si="113"/>
        <v>3</v>
      </c>
    </row>
    <row r="382" spans="2:24" ht="23.1" customHeight="1" outlineLevel="1" x14ac:dyDescent="0.4">
      <c r="B382" s="41">
        <v>27</v>
      </c>
      <c r="C382" s="11" t="str">
        <f t="shared" ca="1" si="100"/>
        <v/>
      </c>
      <c r="D382" s="11" t="str">
        <f t="shared" ca="1" si="101"/>
        <v/>
      </c>
      <c r="E382" s="65"/>
      <c r="F382" s="11" t="str">
        <f t="shared" si="114"/>
        <v/>
      </c>
      <c r="G382" s="65"/>
      <c r="H382" s="11" t="str">
        <f t="shared" ca="1" si="102"/>
        <v/>
      </c>
      <c r="I382" s="11"/>
      <c r="J382" s="11" t="str">
        <f t="shared" ca="1" si="104"/>
        <v/>
      </c>
      <c r="M382" s="42">
        <v>27</v>
      </c>
      <c r="N382" s="12">
        <f t="shared" ca="1" si="105"/>
        <v>0</v>
      </c>
      <c r="O382" s="13" t="str">
        <f t="shared" ca="1" si="106"/>
        <v/>
      </c>
      <c r="P382" s="13" t="str">
        <f t="shared" ca="1" si="107"/>
        <v/>
      </c>
      <c r="Q382" s="56">
        <v>4</v>
      </c>
      <c r="R382" s="56">
        <v>7</v>
      </c>
      <c r="S382" s="12" t="str">
        <f t="shared" si="108"/>
        <v>47</v>
      </c>
      <c r="T382" s="12">
        <f t="shared" si="109"/>
        <v>8</v>
      </c>
      <c r="U382" s="12">
        <f t="shared" ca="1" si="110"/>
        <v>0</v>
      </c>
      <c r="V382" s="12">
        <f t="shared" si="111"/>
        <v>6</v>
      </c>
      <c r="W382" s="12">
        <f t="shared" si="112"/>
        <v>2</v>
      </c>
      <c r="X382" s="12">
        <f t="shared" si="113"/>
        <v>3</v>
      </c>
    </row>
    <row r="383" spans="2:24" ht="23.1" customHeight="1" outlineLevel="1" x14ac:dyDescent="0.4">
      <c r="B383" s="41">
        <v>28</v>
      </c>
      <c r="C383" s="11" t="str">
        <f t="shared" ca="1" si="100"/>
        <v/>
      </c>
      <c r="D383" s="11" t="str">
        <f t="shared" ca="1" si="101"/>
        <v/>
      </c>
      <c r="E383" s="65"/>
      <c r="F383" s="11" t="str">
        <f t="shared" si="114"/>
        <v/>
      </c>
      <c r="G383" s="65"/>
      <c r="H383" s="11" t="str">
        <f t="shared" ca="1" si="102"/>
        <v/>
      </c>
      <c r="I383" s="11"/>
      <c r="J383" s="11" t="str">
        <f t="shared" ca="1" si="104"/>
        <v/>
      </c>
      <c r="M383" s="42">
        <v>28</v>
      </c>
      <c r="N383" s="12">
        <f t="shared" ca="1" si="105"/>
        <v>0</v>
      </c>
      <c r="O383" s="13" t="str">
        <f t="shared" ca="1" si="106"/>
        <v/>
      </c>
      <c r="P383" s="13" t="str">
        <f t="shared" ca="1" si="107"/>
        <v/>
      </c>
      <c r="Q383" s="56">
        <v>4</v>
      </c>
      <c r="R383" s="56">
        <v>8</v>
      </c>
      <c r="S383" s="12" t="str">
        <f t="shared" si="108"/>
        <v>48</v>
      </c>
      <c r="T383" s="12">
        <f t="shared" si="109"/>
        <v>8</v>
      </c>
      <c r="U383" s="12">
        <f t="shared" ca="1" si="110"/>
        <v>0</v>
      </c>
      <c r="V383" s="12">
        <f t="shared" si="111"/>
        <v>6</v>
      </c>
      <c r="W383" s="12">
        <f t="shared" si="112"/>
        <v>2</v>
      </c>
      <c r="X383" s="12">
        <f t="shared" si="113"/>
        <v>3</v>
      </c>
    </row>
    <row r="384" spans="2:24" ht="23.1" customHeight="1" outlineLevel="1" x14ac:dyDescent="0.4">
      <c r="B384" s="41">
        <v>29</v>
      </c>
      <c r="C384" s="11" t="str">
        <f t="shared" ca="1" si="100"/>
        <v/>
      </c>
      <c r="D384" s="11" t="str">
        <f t="shared" ca="1" si="101"/>
        <v/>
      </c>
      <c r="E384" s="65"/>
      <c r="F384" s="11" t="str">
        <f t="shared" si="114"/>
        <v/>
      </c>
      <c r="G384" s="65"/>
      <c r="H384" s="11" t="str">
        <f t="shared" ca="1" si="102"/>
        <v/>
      </c>
      <c r="I384" s="11"/>
      <c r="J384" s="11" t="str">
        <f t="shared" ca="1" si="104"/>
        <v/>
      </c>
      <c r="M384" s="42">
        <v>29</v>
      </c>
      <c r="N384" s="12">
        <f t="shared" ca="1" si="105"/>
        <v>0</v>
      </c>
      <c r="O384" s="13" t="str">
        <f t="shared" ca="1" si="106"/>
        <v/>
      </c>
      <c r="P384" s="13" t="str">
        <f t="shared" ca="1" si="107"/>
        <v/>
      </c>
      <c r="Q384" s="56">
        <v>4</v>
      </c>
      <c r="R384" s="56">
        <v>9</v>
      </c>
      <c r="S384" s="12" t="str">
        <f t="shared" si="108"/>
        <v>49</v>
      </c>
      <c r="T384" s="12">
        <f t="shared" si="109"/>
        <v>8</v>
      </c>
      <c r="U384" s="12">
        <f t="shared" ca="1" si="110"/>
        <v>0</v>
      </c>
      <c r="V384" s="12">
        <f t="shared" si="111"/>
        <v>6</v>
      </c>
      <c r="W384" s="12">
        <f t="shared" si="112"/>
        <v>2</v>
      </c>
      <c r="X384" s="12">
        <f t="shared" si="113"/>
        <v>3</v>
      </c>
    </row>
    <row r="385" spans="2:24" ht="23.1" customHeight="1" outlineLevel="1" x14ac:dyDescent="0.4">
      <c r="B385" s="41">
        <v>30</v>
      </c>
      <c r="C385" s="11" t="str">
        <f t="shared" ca="1" si="100"/>
        <v/>
      </c>
      <c r="D385" s="11" t="str">
        <f t="shared" ca="1" si="101"/>
        <v/>
      </c>
      <c r="E385" s="65"/>
      <c r="F385" s="11" t="str">
        <f t="shared" si="114"/>
        <v/>
      </c>
      <c r="G385" s="65"/>
      <c r="H385" s="11" t="str">
        <f t="shared" ca="1" si="102"/>
        <v/>
      </c>
      <c r="I385" s="11"/>
      <c r="J385" s="11" t="str">
        <f t="shared" ca="1" si="104"/>
        <v/>
      </c>
      <c r="M385" s="42">
        <v>30</v>
      </c>
      <c r="N385" s="12">
        <f t="shared" ca="1" si="105"/>
        <v>0</v>
      </c>
      <c r="O385" s="13" t="str">
        <f t="shared" ca="1" si="106"/>
        <v/>
      </c>
      <c r="P385" s="13" t="str">
        <f t="shared" ca="1" si="107"/>
        <v/>
      </c>
      <c r="Q385" s="56">
        <v>4</v>
      </c>
      <c r="R385" s="56">
        <v>10</v>
      </c>
      <c r="S385" s="12" t="str">
        <f t="shared" si="108"/>
        <v>410</v>
      </c>
      <c r="T385" s="12">
        <f t="shared" si="109"/>
        <v>8</v>
      </c>
      <c r="U385" s="12">
        <f t="shared" ca="1" si="110"/>
        <v>0</v>
      </c>
      <c r="V385" s="12">
        <f t="shared" si="111"/>
        <v>6</v>
      </c>
      <c r="W385" s="12">
        <f t="shared" si="112"/>
        <v>2</v>
      </c>
      <c r="X385" s="12">
        <f t="shared" si="113"/>
        <v>3</v>
      </c>
    </row>
    <row r="386" spans="2:24" ht="23.1" customHeight="1" outlineLevel="1" x14ac:dyDescent="0.4">
      <c r="B386" s="41">
        <v>31</v>
      </c>
      <c r="C386" s="11" t="str">
        <f t="shared" ca="1" si="100"/>
        <v/>
      </c>
      <c r="D386" s="11" t="str">
        <f t="shared" ca="1" si="101"/>
        <v/>
      </c>
      <c r="E386" s="65"/>
      <c r="F386" s="11" t="str">
        <f t="shared" si="114"/>
        <v/>
      </c>
      <c r="G386" s="65"/>
      <c r="H386" s="11" t="str">
        <f t="shared" ca="1" si="102"/>
        <v/>
      </c>
      <c r="I386" s="11"/>
      <c r="J386" s="11" t="str">
        <f t="shared" ca="1" si="104"/>
        <v/>
      </c>
      <c r="M386" s="42">
        <v>31</v>
      </c>
      <c r="N386" s="12">
        <f t="shared" ca="1" si="105"/>
        <v>0</v>
      </c>
      <c r="O386" s="13" t="str">
        <f t="shared" ca="1" si="106"/>
        <v/>
      </c>
      <c r="P386" s="13" t="str">
        <f t="shared" ca="1" si="107"/>
        <v/>
      </c>
      <c r="Q386" s="56">
        <v>5</v>
      </c>
      <c r="R386" s="56">
        <v>6</v>
      </c>
      <c r="S386" s="12" t="str">
        <f t="shared" si="108"/>
        <v>56</v>
      </c>
      <c r="T386" s="12">
        <f t="shared" si="109"/>
        <v>8</v>
      </c>
      <c r="U386" s="12">
        <f t="shared" ca="1" si="110"/>
        <v>0</v>
      </c>
      <c r="V386" s="12">
        <f t="shared" si="111"/>
        <v>6</v>
      </c>
      <c r="W386" s="12">
        <f t="shared" si="112"/>
        <v>2</v>
      </c>
      <c r="X386" s="12">
        <f t="shared" si="113"/>
        <v>3</v>
      </c>
    </row>
    <row r="387" spans="2:24" ht="23.1" customHeight="1" outlineLevel="1" x14ac:dyDescent="0.4">
      <c r="B387" s="41">
        <v>32</v>
      </c>
      <c r="C387" s="11" t="str">
        <f t="shared" ca="1" si="100"/>
        <v/>
      </c>
      <c r="D387" s="11" t="str">
        <f t="shared" ca="1" si="101"/>
        <v/>
      </c>
      <c r="E387" s="65"/>
      <c r="F387" s="11" t="str">
        <f t="shared" si="114"/>
        <v/>
      </c>
      <c r="G387" s="65"/>
      <c r="H387" s="11" t="str">
        <f t="shared" ca="1" si="102"/>
        <v/>
      </c>
      <c r="I387" s="11"/>
      <c r="J387" s="11" t="str">
        <f t="shared" ca="1" si="104"/>
        <v/>
      </c>
      <c r="M387" s="42">
        <v>32</v>
      </c>
      <c r="N387" s="12">
        <f t="shared" ca="1" si="105"/>
        <v>0</v>
      </c>
      <c r="O387" s="13" t="str">
        <f t="shared" ca="1" si="106"/>
        <v/>
      </c>
      <c r="P387" s="13" t="str">
        <f t="shared" ca="1" si="107"/>
        <v/>
      </c>
      <c r="Q387" s="56">
        <v>5</v>
      </c>
      <c r="R387" s="56">
        <v>7</v>
      </c>
      <c r="S387" s="12" t="str">
        <f t="shared" si="108"/>
        <v>57</v>
      </c>
      <c r="T387" s="12">
        <f t="shared" si="109"/>
        <v>8</v>
      </c>
      <c r="U387" s="12">
        <f t="shared" ca="1" si="110"/>
        <v>0</v>
      </c>
      <c r="V387" s="12">
        <f t="shared" si="111"/>
        <v>6</v>
      </c>
      <c r="W387" s="12">
        <f t="shared" si="112"/>
        <v>2</v>
      </c>
      <c r="X387" s="12">
        <f t="shared" si="113"/>
        <v>3</v>
      </c>
    </row>
    <row r="388" spans="2:24" ht="23.1" customHeight="1" outlineLevel="1" x14ac:dyDescent="0.4">
      <c r="B388" s="41">
        <v>33</v>
      </c>
      <c r="C388" s="11" t="str">
        <f t="shared" ca="1" si="100"/>
        <v/>
      </c>
      <c r="D388" s="11" t="str">
        <f t="shared" ca="1" si="101"/>
        <v/>
      </c>
      <c r="E388" s="65"/>
      <c r="F388" s="11" t="str">
        <f t="shared" si="114"/>
        <v/>
      </c>
      <c r="G388" s="65"/>
      <c r="H388" s="11" t="str">
        <f t="shared" ca="1" si="102"/>
        <v/>
      </c>
      <c r="I388" s="11"/>
      <c r="J388" s="11" t="str">
        <f t="shared" ca="1" si="104"/>
        <v/>
      </c>
      <c r="M388" s="42">
        <v>33</v>
      </c>
      <c r="N388" s="12">
        <f t="shared" ca="1" si="105"/>
        <v>0</v>
      </c>
      <c r="O388" s="13" t="str">
        <f t="shared" ca="1" si="106"/>
        <v/>
      </c>
      <c r="P388" s="13" t="str">
        <f t="shared" ca="1" si="107"/>
        <v/>
      </c>
      <c r="Q388" s="56">
        <v>5</v>
      </c>
      <c r="R388" s="56">
        <v>8</v>
      </c>
      <c r="S388" s="12" t="str">
        <f t="shared" si="108"/>
        <v>58</v>
      </c>
      <c r="T388" s="12">
        <f t="shared" si="109"/>
        <v>8</v>
      </c>
      <c r="U388" s="12">
        <f t="shared" ca="1" si="110"/>
        <v>0</v>
      </c>
      <c r="V388" s="12">
        <f t="shared" si="111"/>
        <v>6</v>
      </c>
      <c r="W388" s="12">
        <f t="shared" si="112"/>
        <v>2</v>
      </c>
      <c r="X388" s="12">
        <f t="shared" si="113"/>
        <v>3</v>
      </c>
    </row>
    <row r="389" spans="2:24" ht="23.1" customHeight="1" outlineLevel="1" x14ac:dyDescent="0.4">
      <c r="B389" s="41">
        <v>34</v>
      </c>
      <c r="C389" s="11" t="str">
        <f t="shared" ca="1" si="100"/>
        <v/>
      </c>
      <c r="D389" s="11" t="str">
        <f t="shared" ca="1" si="101"/>
        <v/>
      </c>
      <c r="E389" s="65"/>
      <c r="F389" s="11" t="str">
        <f t="shared" si="114"/>
        <v/>
      </c>
      <c r="G389" s="65"/>
      <c r="H389" s="11" t="str">
        <f t="shared" ca="1" si="102"/>
        <v/>
      </c>
      <c r="I389" s="11"/>
      <c r="J389" s="11" t="str">
        <f t="shared" ca="1" si="104"/>
        <v/>
      </c>
      <c r="M389" s="42">
        <v>34</v>
      </c>
      <c r="N389" s="12">
        <f t="shared" ca="1" si="105"/>
        <v>0</v>
      </c>
      <c r="O389" s="13" t="str">
        <f t="shared" ca="1" si="106"/>
        <v/>
      </c>
      <c r="P389" s="13" t="str">
        <f t="shared" ca="1" si="107"/>
        <v/>
      </c>
      <c r="Q389" s="56">
        <v>5</v>
      </c>
      <c r="R389" s="56">
        <v>9</v>
      </c>
      <c r="S389" s="12" t="str">
        <f t="shared" si="108"/>
        <v>59</v>
      </c>
      <c r="T389" s="12">
        <f t="shared" si="109"/>
        <v>8</v>
      </c>
      <c r="U389" s="12">
        <f t="shared" ca="1" si="110"/>
        <v>0</v>
      </c>
      <c r="V389" s="12">
        <f t="shared" si="111"/>
        <v>6</v>
      </c>
      <c r="W389" s="12">
        <f t="shared" si="112"/>
        <v>2</v>
      </c>
      <c r="X389" s="12">
        <f t="shared" si="113"/>
        <v>3</v>
      </c>
    </row>
    <row r="390" spans="2:24" ht="23.1" customHeight="1" outlineLevel="1" x14ac:dyDescent="0.4">
      <c r="B390" s="41">
        <v>35</v>
      </c>
      <c r="C390" s="11" t="str">
        <f t="shared" ca="1" si="100"/>
        <v/>
      </c>
      <c r="D390" s="11" t="str">
        <f t="shared" ca="1" si="101"/>
        <v/>
      </c>
      <c r="E390" s="65"/>
      <c r="F390" s="11" t="str">
        <f t="shared" si="114"/>
        <v/>
      </c>
      <c r="G390" s="65"/>
      <c r="H390" s="11" t="str">
        <f t="shared" ca="1" si="102"/>
        <v/>
      </c>
      <c r="I390" s="11"/>
      <c r="J390" s="11" t="str">
        <f t="shared" ca="1" si="104"/>
        <v/>
      </c>
      <c r="M390" s="42">
        <v>35</v>
      </c>
      <c r="N390" s="12">
        <f t="shared" ca="1" si="105"/>
        <v>0</v>
      </c>
      <c r="O390" s="13" t="str">
        <f t="shared" ca="1" si="106"/>
        <v/>
      </c>
      <c r="P390" s="13" t="str">
        <f t="shared" ca="1" si="107"/>
        <v/>
      </c>
      <c r="Q390" s="56">
        <v>5</v>
      </c>
      <c r="R390" s="56">
        <v>10</v>
      </c>
      <c r="S390" s="12" t="str">
        <f t="shared" si="108"/>
        <v>510</v>
      </c>
      <c r="T390" s="12">
        <f t="shared" si="109"/>
        <v>8</v>
      </c>
      <c r="U390" s="12">
        <f t="shared" ca="1" si="110"/>
        <v>0</v>
      </c>
      <c r="V390" s="12">
        <f t="shared" si="111"/>
        <v>6</v>
      </c>
      <c r="W390" s="12">
        <f t="shared" si="112"/>
        <v>2</v>
      </c>
      <c r="X390" s="12">
        <f t="shared" si="113"/>
        <v>3</v>
      </c>
    </row>
    <row r="391" spans="2:24" ht="23.1" customHeight="1" outlineLevel="1" x14ac:dyDescent="0.4">
      <c r="B391" s="41">
        <v>36</v>
      </c>
      <c r="C391" s="11" t="str">
        <f t="shared" ca="1" si="100"/>
        <v/>
      </c>
      <c r="D391" s="11" t="str">
        <f t="shared" ca="1" si="101"/>
        <v/>
      </c>
      <c r="E391" s="65"/>
      <c r="F391" s="11" t="str">
        <f t="shared" si="114"/>
        <v/>
      </c>
      <c r="G391" s="65"/>
      <c r="H391" s="11" t="str">
        <f t="shared" ca="1" si="102"/>
        <v/>
      </c>
      <c r="I391" s="11"/>
      <c r="J391" s="11" t="str">
        <f t="shared" ca="1" si="104"/>
        <v/>
      </c>
      <c r="M391" s="42">
        <v>36</v>
      </c>
      <c r="N391" s="12">
        <f t="shared" ca="1" si="105"/>
        <v>0</v>
      </c>
      <c r="O391" s="13" t="str">
        <f t="shared" ca="1" si="106"/>
        <v/>
      </c>
      <c r="P391" s="13" t="str">
        <f t="shared" ca="1" si="107"/>
        <v/>
      </c>
      <c r="Q391" s="56">
        <v>6</v>
      </c>
      <c r="R391" s="56">
        <v>7</v>
      </c>
      <c r="S391" s="12" t="str">
        <f t="shared" si="108"/>
        <v>67</v>
      </c>
      <c r="T391" s="12">
        <f t="shared" si="109"/>
        <v>8</v>
      </c>
      <c r="U391" s="12">
        <f t="shared" ca="1" si="110"/>
        <v>0</v>
      </c>
      <c r="V391" s="12">
        <f t="shared" si="111"/>
        <v>6</v>
      </c>
      <c r="W391" s="12">
        <f t="shared" si="112"/>
        <v>2</v>
      </c>
      <c r="X391" s="12">
        <f t="shared" si="113"/>
        <v>3</v>
      </c>
    </row>
    <row r="392" spans="2:24" ht="23.1" customHeight="1" outlineLevel="1" x14ac:dyDescent="0.4">
      <c r="B392" s="41">
        <v>37</v>
      </c>
      <c r="C392" s="11" t="str">
        <f t="shared" ca="1" si="100"/>
        <v/>
      </c>
      <c r="D392" s="11" t="str">
        <f t="shared" ca="1" si="101"/>
        <v/>
      </c>
      <c r="E392" s="65"/>
      <c r="F392" s="11" t="str">
        <f t="shared" si="114"/>
        <v/>
      </c>
      <c r="G392" s="65"/>
      <c r="H392" s="11" t="str">
        <f t="shared" ca="1" si="102"/>
        <v/>
      </c>
      <c r="I392" s="11"/>
      <c r="J392" s="11" t="str">
        <f t="shared" ca="1" si="104"/>
        <v/>
      </c>
      <c r="M392" s="42">
        <v>37</v>
      </c>
      <c r="N392" s="12">
        <f t="shared" ca="1" si="105"/>
        <v>0</v>
      </c>
      <c r="O392" s="13" t="str">
        <f t="shared" ca="1" si="106"/>
        <v/>
      </c>
      <c r="P392" s="13" t="str">
        <f t="shared" ca="1" si="107"/>
        <v/>
      </c>
      <c r="Q392" s="56">
        <v>6</v>
      </c>
      <c r="R392" s="56">
        <v>8</v>
      </c>
      <c r="S392" s="12" t="str">
        <f t="shared" si="108"/>
        <v>68</v>
      </c>
      <c r="T392" s="12">
        <f t="shared" si="109"/>
        <v>8</v>
      </c>
      <c r="U392" s="12">
        <f t="shared" ca="1" si="110"/>
        <v>0</v>
      </c>
      <c r="V392" s="12">
        <f t="shared" si="111"/>
        <v>6</v>
      </c>
      <c r="W392" s="12">
        <f t="shared" si="112"/>
        <v>2</v>
      </c>
      <c r="X392" s="12">
        <f t="shared" si="113"/>
        <v>3</v>
      </c>
    </row>
    <row r="393" spans="2:24" ht="23.1" customHeight="1" outlineLevel="1" x14ac:dyDescent="0.4">
      <c r="B393" s="41">
        <v>38</v>
      </c>
      <c r="C393" s="11" t="str">
        <f t="shared" ca="1" si="100"/>
        <v/>
      </c>
      <c r="D393" s="11" t="str">
        <f t="shared" ca="1" si="101"/>
        <v/>
      </c>
      <c r="E393" s="65"/>
      <c r="F393" s="11" t="str">
        <f t="shared" si="114"/>
        <v/>
      </c>
      <c r="G393" s="65"/>
      <c r="H393" s="11" t="str">
        <f t="shared" ca="1" si="102"/>
        <v/>
      </c>
      <c r="I393" s="11"/>
      <c r="J393" s="11" t="str">
        <f t="shared" ca="1" si="104"/>
        <v/>
      </c>
      <c r="M393" s="42">
        <v>38</v>
      </c>
      <c r="N393" s="12">
        <f t="shared" ca="1" si="105"/>
        <v>0</v>
      </c>
      <c r="O393" s="13" t="str">
        <f t="shared" ca="1" si="106"/>
        <v/>
      </c>
      <c r="P393" s="13" t="str">
        <f t="shared" ca="1" si="107"/>
        <v/>
      </c>
      <c r="Q393" s="56">
        <v>6</v>
      </c>
      <c r="R393" s="56">
        <v>9</v>
      </c>
      <c r="S393" s="12" t="str">
        <f t="shared" si="108"/>
        <v>69</v>
      </c>
      <c r="T393" s="12">
        <f t="shared" si="109"/>
        <v>8</v>
      </c>
      <c r="U393" s="12">
        <f t="shared" ca="1" si="110"/>
        <v>0</v>
      </c>
      <c r="V393" s="12">
        <f t="shared" si="111"/>
        <v>6</v>
      </c>
      <c r="W393" s="12">
        <f t="shared" si="112"/>
        <v>2</v>
      </c>
      <c r="X393" s="12">
        <f t="shared" si="113"/>
        <v>3</v>
      </c>
    </row>
    <row r="394" spans="2:24" ht="23.1" customHeight="1" outlineLevel="1" x14ac:dyDescent="0.4">
      <c r="B394" s="41">
        <v>39</v>
      </c>
      <c r="C394" s="11" t="str">
        <f t="shared" ca="1" si="100"/>
        <v/>
      </c>
      <c r="D394" s="11" t="str">
        <f t="shared" ca="1" si="101"/>
        <v/>
      </c>
      <c r="E394" s="65"/>
      <c r="F394" s="11" t="str">
        <f t="shared" si="114"/>
        <v/>
      </c>
      <c r="G394" s="65"/>
      <c r="H394" s="11" t="str">
        <f t="shared" ca="1" si="102"/>
        <v/>
      </c>
      <c r="I394" s="11"/>
      <c r="J394" s="11" t="str">
        <f t="shared" ca="1" si="104"/>
        <v/>
      </c>
      <c r="M394" s="42">
        <v>39</v>
      </c>
      <c r="N394" s="12">
        <f t="shared" ca="1" si="105"/>
        <v>0</v>
      </c>
      <c r="O394" s="13" t="str">
        <f t="shared" ca="1" si="106"/>
        <v/>
      </c>
      <c r="P394" s="13" t="str">
        <f t="shared" ca="1" si="107"/>
        <v/>
      </c>
      <c r="Q394" s="56">
        <v>6</v>
      </c>
      <c r="R394" s="56">
        <v>10</v>
      </c>
      <c r="S394" s="12" t="str">
        <f t="shared" si="108"/>
        <v>610</v>
      </c>
      <c r="T394" s="12">
        <f t="shared" si="109"/>
        <v>8</v>
      </c>
      <c r="U394" s="12">
        <f t="shared" ca="1" si="110"/>
        <v>0</v>
      </c>
      <c r="V394" s="12">
        <f t="shared" si="111"/>
        <v>6</v>
      </c>
      <c r="W394" s="12">
        <f t="shared" si="112"/>
        <v>2</v>
      </c>
      <c r="X394" s="12">
        <f t="shared" si="113"/>
        <v>3</v>
      </c>
    </row>
    <row r="395" spans="2:24" ht="23.1" customHeight="1" outlineLevel="1" x14ac:dyDescent="0.4">
      <c r="B395" s="41">
        <v>40</v>
      </c>
      <c r="C395" s="11" t="str">
        <f t="shared" ca="1" si="100"/>
        <v/>
      </c>
      <c r="D395" s="11" t="str">
        <f t="shared" ca="1" si="101"/>
        <v/>
      </c>
      <c r="E395" s="65"/>
      <c r="F395" s="11" t="str">
        <f t="shared" si="114"/>
        <v/>
      </c>
      <c r="G395" s="65"/>
      <c r="H395" s="11" t="str">
        <f t="shared" ca="1" si="102"/>
        <v/>
      </c>
      <c r="I395" s="11"/>
      <c r="J395" s="11" t="str">
        <f t="shared" ca="1" si="104"/>
        <v/>
      </c>
      <c r="M395" s="42">
        <v>40</v>
      </c>
      <c r="N395" s="12">
        <f t="shared" ca="1" si="105"/>
        <v>0</v>
      </c>
      <c r="O395" s="13" t="str">
        <f t="shared" ca="1" si="106"/>
        <v/>
      </c>
      <c r="P395" s="13" t="str">
        <f t="shared" ca="1" si="107"/>
        <v/>
      </c>
      <c r="Q395" s="56">
        <v>7</v>
      </c>
      <c r="R395" s="56">
        <v>8</v>
      </c>
      <c r="S395" s="12" t="str">
        <f t="shared" si="108"/>
        <v>78</v>
      </c>
      <c r="T395" s="12">
        <f t="shared" si="109"/>
        <v>8</v>
      </c>
      <c r="U395" s="12">
        <f t="shared" ca="1" si="110"/>
        <v>0</v>
      </c>
      <c r="V395" s="12">
        <f t="shared" si="111"/>
        <v>6</v>
      </c>
      <c r="W395" s="12">
        <f t="shared" si="112"/>
        <v>2</v>
      </c>
      <c r="X395" s="12">
        <f t="shared" si="113"/>
        <v>3</v>
      </c>
    </row>
    <row r="396" spans="2:24" ht="23.1" customHeight="1" outlineLevel="1" x14ac:dyDescent="0.4">
      <c r="B396" s="41">
        <v>41</v>
      </c>
      <c r="C396" s="11" t="str">
        <f t="shared" ca="1" si="100"/>
        <v/>
      </c>
      <c r="D396" s="11" t="str">
        <f t="shared" ca="1" si="101"/>
        <v/>
      </c>
      <c r="E396" s="65"/>
      <c r="F396" s="11" t="str">
        <f t="shared" si="114"/>
        <v/>
      </c>
      <c r="G396" s="65"/>
      <c r="H396" s="11" t="str">
        <f t="shared" ca="1" si="102"/>
        <v/>
      </c>
      <c r="I396" s="11"/>
      <c r="J396" s="11" t="str">
        <f t="shared" ca="1" si="104"/>
        <v/>
      </c>
      <c r="M396" s="42">
        <v>41</v>
      </c>
      <c r="N396" s="12">
        <f t="shared" ca="1" si="105"/>
        <v>0</v>
      </c>
      <c r="O396" s="13" t="str">
        <f t="shared" ca="1" si="106"/>
        <v/>
      </c>
      <c r="P396" s="13" t="str">
        <f t="shared" ca="1" si="107"/>
        <v/>
      </c>
      <c r="Q396" s="56">
        <v>7</v>
      </c>
      <c r="R396" s="56">
        <v>9</v>
      </c>
      <c r="S396" s="12" t="str">
        <f t="shared" si="108"/>
        <v>79</v>
      </c>
      <c r="T396" s="12">
        <f t="shared" si="109"/>
        <v>8</v>
      </c>
      <c r="U396" s="12">
        <f t="shared" ca="1" si="110"/>
        <v>0</v>
      </c>
      <c r="V396" s="12">
        <f t="shared" si="111"/>
        <v>6</v>
      </c>
      <c r="W396" s="12">
        <f t="shared" si="112"/>
        <v>2</v>
      </c>
      <c r="X396" s="12">
        <f t="shared" si="113"/>
        <v>3</v>
      </c>
    </row>
    <row r="397" spans="2:24" ht="23.1" customHeight="1" outlineLevel="1" x14ac:dyDescent="0.4">
      <c r="B397" s="41">
        <v>42</v>
      </c>
      <c r="C397" s="11" t="str">
        <f t="shared" ca="1" si="100"/>
        <v/>
      </c>
      <c r="D397" s="11" t="str">
        <f t="shared" ca="1" si="101"/>
        <v/>
      </c>
      <c r="E397" s="65"/>
      <c r="F397" s="11" t="str">
        <f t="shared" si="114"/>
        <v/>
      </c>
      <c r="G397" s="65"/>
      <c r="H397" s="11" t="str">
        <f t="shared" ca="1" si="102"/>
        <v/>
      </c>
      <c r="I397" s="11"/>
      <c r="J397" s="11" t="str">
        <f t="shared" ca="1" si="104"/>
        <v/>
      </c>
      <c r="M397" s="42">
        <v>42</v>
      </c>
      <c r="N397" s="12">
        <f t="shared" ca="1" si="105"/>
        <v>0</v>
      </c>
      <c r="O397" s="13" t="str">
        <f t="shared" ca="1" si="106"/>
        <v/>
      </c>
      <c r="P397" s="13" t="str">
        <f t="shared" ca="1" si="107"/>
        <v/>
      </c>
      <c r="Q397" s="56">
        <v>7</v>
      </c>
      <c r="R397" s="56">
        <v>10</v>
      </c>
      <c r="S397" s="12" t="str">
        <f t="shared" si="108"/>
        <v>710</v>
      </c>
      <c r="T397" s="12">
        <f t="shared" si="109"/>
        <v>8</v>
      </c>
      <c r="U397" s="12">
        <f t="shared" ca="1" si="110"/>
        <v>0</v>
      </c>
      <c r="V397" s="12">
        <f t="shared" si="111"/>
        <v>6</v>
      </c>
      <c r="W397" s="12">
        <f t="shared" si="112"/>
        <v>2</v>
      </c>
      <c r="X397" s="12">
        <f t="shared" si="113"/>
        <v>3</v>
      </c>
    </row>
    <row r="398" spans="2:24" ht="23.1" customHeight="1" outlineLevel="1" x14ac:dyDescent="0.4">
      <c r="B398" s="41">
        <v>43</v>
      </c>
      <c r="C398" s="11" t="str">
        <f t="shared" ca="1" si="100"/>
        <v/>
      </c>
      <c r="D398" s="11" t="str">
        <f t="shared" ca="1" si="101"/>
        <v/>
      </c>
      <c r="E398" s="65"/>
      <c r="F398" s="11" t="str">
        <f t="shared" si="114"/>
        <v/>
      </c>
      <c r="G398" s="65"/>
      <c r="H398" s="11" t="str">
        <f t="shared" ca="1" si="102"/>
        <v/>
      </c>
      <c r="I398" s="11"/>
      <c r="J398" s="11" t="str">
        <f t="shared" ca="1" si="104"/>
        <v/>
      </c>
      <c r="M398" s="42">
        <v>43</v>
      </c>
      <c r="N398" s="12">
        <f t="shared" ca="1" si="105"/>
        <v>0</v>
      </c>
      <c r="O398" s="13" t="str">
        <f t="shared" ca="1" si="106"/>
        <v/>
      </c>
      <c r="P398" s="13" t="str">
        <f t="shared" ca="1" si="107"/>
        <v/>
      </c>
      <c r="Q398" s="56">
        <v>8</v>
      </c>
      <c r="R398" s="56">
        <v>9</v>
      </c>
      <c r="S398" s="12" t="str">
        <f t="shared" si="108"/>
        <v>89</v>
      </c>
      <c r="T398" s="12">
        <f t="shared" si="109"/>
        <v>8</v>
      </c>
      <c r="U398" s="12">
        <f t="shared" ca="1" si="110"/>
        <v>0</v>
      </c>
      <c r="V398" s="12">
        <f t="shared" si="111"/>
        <v>6</v>
      </c>
      <c r="W398" s="12">
        <f t="shared" si="112"/>
        <v>2</v>
      </c>
      <c r="X398" s="12">
        <f t="shared" si="113"/>
        <v>3</v>
      </c>
    </row>
    <row r="399" spans="2:24" ht="23.1" customHeight="1" outlineLevel="1" x14ac:dyDescent="0.4">
      <c r="B399" s="41">
        <v>44</v>
      </c>
      <c r="C399" s="11" t="str">
        <f t="shared" ca="1" si="100"/>
        <v/>
      </c>
      <c r="D399" s="11" t="str">
        <f t="shared" ca="1" si="101"/>
        <v/>
      </c>
      <c r="E399" s="65"/>
      <c r="F399" s="11" t="str">
        <f t="shared" si="114"/>
        <v/>
      </c>
      <c r="G399" s="65"/>
      <c r="H399" s="11" t="str">
        <f t="shared" ca="1" si="102"/>
        <v/>
      </c>
      <c r="I399" s="11"/>
      <c r="J399" s="11" t="str">
        <f t="shared" ca="1" si="104"/>
        <v/>
      </c>
      <c r="M399" s="42">
        <v>44</v>
      </c>
      <c r="N399" s="12">
        <f t="shared" ca="1" si="105"/>
        <v>0</v>
      </c>
      <c r="O399" s="13" t="str">
        <f t="shared" ca="1" si="106"/>
        <v/>
      </c>
      <c r="P399" s="13" t="str">
        <f t="shared" ca="1" si="107"/>
        <v/>
      </c>
      <c r="Q399" s="56">
        <v>8</v>
      </c>
      <c r="R399" s="56">
        <v>10</v>
      </c>
      <c r="S399" s="12" t="str">
        <f t="shared" si="108"/>
        <v>810</v>
      </c>
      <c r="T399" s="12">
        <f t="shared" si="109"/>
        <v>8</v>
      </c>
      <c r="U399" s="12">
        <f t="shared" ca="1" si="110"/>
        <v>0</v>
      </c>
      <c r="V399" s="12">
        <f t="shared" si="111"/>
        <v>6</v>
      </c>
      <c r="W399" s="12">
        <f t="shared" si="112"/>
        <v>2</v>
      </c>
      <c r="X399" s="12">
        <f t="shared" si="113"/>
        <v>3</v>
      </c>
    </row>
    <row r="400" spans="2:24" ht="23.1" customHeight="1" outlineLevel="1" x14ac:dyDescent="0.4">
      <c r="B400" s="41">
        <v>45</v>
      </c>
      <c r="C400" s="11" t="str">
        <f t="shared" ca="1" si="100"/>
        <v/>
      </c>
      <c r="D400" s="11" t="str">
        <f t="shared" ca="1" si="101"/>
        <v/>
      </c>
      <c r="E400" s="65"/>
      <c r="F400" s="11" t="str">
        <f t="shared" si="114"/>
        <v/>
      </c>
      <c r="G400" s="65"/>
      <c r="H400" s="11" t="str">
        <f t="shared" ca="1" si="102"/>
        <v/>
      </c>
      <c r="I400" s="11"/>
      <c r="J400" s="11" t="str">
        <f t="shared" ca="1" si="104"/>
        <v/>
      </c>
      <c r="M400" s="41">
        <v>45</v>
      </c>
      <c r="N400" s="12">
        <f t="shared" ca="1" si="105"/>
        <v>0</v>
      </c>
      <c r="O400" s="13" t="str">
        <f t="shared" ca="1" si="106"/>
        <v/>
      </c>
      <c r="P400" s="13" t="str">
        <f t="shared" ca="1" si="107"/>
        <v/>
      </c>
      <c r="Q400" s="56">
        <v>9</v>
      </c>
      <c r="R400" s="56">
        <v>10</v>
      </c>
      <c r="S400" s="12" t="str">
        <f t="shared" si="108"/>
        <v>910</v>
      </c>
      <c r="T400" s="12">
        <f t="shared" si="109"/>
        <v>8</v>
      </c>
      <c r="U400" s="12">
        <f t="shared" ca="1" si="110"/>
        <v>0</v>
      </c>
      <c r="V400" s="12">
        <f t="shared" si="111"/>
        <v>6</v>
      </c>
      <c r="W400" s="12">
        <f t="shared" si="112"/>
        <v>2</v>
      </c>
      <c r="X400" s="12">
        <f t="shared" si="113"/>
        <v>3</v>
      </c>
    </row>
    <row r="401" spans="2:24" s="60" customFormat="1" ht="23.1" customHeight="1" outlineLevel="1" x14ac:dyDescent="0.4">
      <c r="B401" s="60" t="s">
        <v>180</v>
      </c>
      <c r="M401" s="60" t="s">
        <v>181</v>
      </c>
    </row>
    <row r="402" spans="2:24" ht="23.1" customHeight="1" x14ac:dyDescent="0.4"/>
    <row r="403" spans="2:24" ht="25.5" x14ac:dyDescent="0.4">
      <c r="B403" s="52">
        <v>9</v>
      </c>
      <c r="C403" s="88">
        <f ca="1">INDIRECT("areaNameBlock"&amp;B403)</f>
        <v>0</v>
      </c>
      <c r="D403" s="89"/>
      <c r="E403" s="90">
        <f ca="1">COUNTA(INDIRECT("listTeamBlock"&amp;$B403&amp;"a"))</f>
        <v>0</v>
      </c>
      <c r="F403" s="90"/>
      <c r="G403" s="90"/>
      <c r="H403" s="49">
        <f ca="1">IF(E403=0,0,COMBIN(E403,2))</f>
        <v>0</v>
      </c>
      <c r="I403" s="78" t="str">
        <f ca="1">IF(H403=0,"",J403/H403)</f>
        <v/>
      </c>
      <c r="J403" s="64">
        <f ca="1">COUNTIF(J406:J450,"終了")</f>
        <v>0</v>
      </c>
      <c r="M403" s="53" t="s">
        <v>161</v>
      </c>
      <c r="N403" s="54"/>
      <c r="O403" s="54"/>
      <c r="P403" s="54"/>
      <c r="Q403" s="54"/>
      <c r="R403" s="54"/>
      <c r="S403" s="54"/>
      <c r="T403" s="57">
        <f>B403</f>
        <v>9</v>
      </c>
      <c r="U403" s="58">
        <f ca="1">H403</f>
        <v>0</v>
      </c>
      <c r="V403" s="55"/>
      <c r="W403" s="55"/>
      <c r="X403" s="55"/>
    </row>
    <row r="404" spans="2:24" ht="24" outlineLevel="1" x14ac:dyDescent="0.4">
      <c r="B404" s="42" t="s">
        <v>0</v>
      </c>
      <c r="C404" s="42"/>
      <c r="D404" s="42" t="s">
        <v>34</v>
      </c>
      <c r="E404" s="42" t="s">
        <v>60</v>
      </c>
      <c r="F404" s="42"/>
      <c r="G404" s="42" t="s">
        <v>61</v>
      </c>
      <c r="H404" s="42" t="s">
        <v>35</v>
      </c>
      <c r="I404" s="63" t="s">
        <v>185</v>
      </c>
      <c r="J404" s="63" t="s">
        <v>186</v>
      </c>
      <c r="M404" s="42" t="s">
        <v>39</v>
      </c>
      <c r="N404" s="42" t="s">
        <v>38</v>
      </c>
      <c r="O404" s="42" t="s">
        <v>34</v>
      </c>
      <c r="P404" s="42" t="s">
        <v>35</v>
      </c>
      <c r="Q404" s="42" t="s">
        <v>36</v>
      </c>
      <c r="R404" s="42" t="s">
        <v>37</v>
      </c>
      <c r="S404" s="42" t="s">
        <v>62</v>
      </c>
      <c r="T404" s="42" t="s">
        <v>160</v>
      </c>
      <c r="U404" s="42" t="s">
        <v>166</v>
      </c>
      <c r="V404" s="42" t="s">
        <v>167</v>
      </c>
      <c r="W404" s="42" t="s">
        <v>168</v>
      </c>
      <c r="X404" s="42" t="s">
        <v>169</v>
      </c>
    </row>
    <row r="405" spans="2:24" ht="24" outlineLevel="1" x14ac:dyDescent="0.4">
      <c r="B405" s="43"/>
      <c r="C405" s="43">
        <v>6</v>
      </c>
      <c r="D405" s="43">
        <v>2</v>
      </c>
      <c r="E405" s="43"/>
      <c r="F405" s="43"/>
      <c r="G405" s="43"/>
      <c r="H405" s="43">
        <v>3</v>
      </c>
      <c r="I405" s="63" t="s">
        <v>187</v>
      </c>
      <c r="J405" s="63"/>
      <c r="M405" s="43"/>
      <c r="N405" s="43"/>
      <c r="O405" s="43"/>
      <c r="P405" s="43"/>
      <c r="Q405" s="43"/>
      <c r="R405" s="43"/>
      <c r="S405" s="43"/>
      <c r="T405" s="43">
        <f>T403</f>
        <v>9</v>
      </c>
      <c r="U405" s="43">
        <f ca="1">U403</f>
        <v>0</v>
      </c>
      <c r="V405" s="43">
        <f>C405</f>
        <v>6</v>
      </c>
      <c r="W405" s="43">
        <f>D405</f>
        <v>2</v>
      </c>
      <c r="X405" s="43">
        <f>H405</f>
        <v>3</v>
      </c>
    </row>
    <row r="406" spans="2:24" ht="23.1" customHeight="1" outlineLevel="1" x14ac:dyDescent="0.4">
      <c r="B406" s="41">
        <v>1</v>
      </c>
      <c r="C406" s="11" t="str">
        <f t="shared" ref="C406:C450" ca="1" si="115">IF($B406&lt;=$U406,VLOOKUP($B406,INDIRECT("listMatch"&amp;T406),$V406,FALSE),"")</f>
        <v/>
      </c>
      <c r="D406" s="11" t="str">
        <f t="shared" ref="D406:D450" ca="1" si="116">IF($B406&lt;=$U406,VLOOKUP($B406,INDIRECT("listMatch"&amp;T406),$W406,FALSE),"")</f>
        <v/>
      </c>
      <c r="E406" s="65"/>
      <c r="F406" s="11" t="str">
        <f>IF(AND(E406&lt;&gt;"",G406&lt;&gt;""),"-","")</f>
        <v/>
      </c>
      <c r="G406" s="65"/>
      <c r="H406" s="11" t="str">
        <f t="shared" ref="H406:H450" ca="1" si="117">IF($B406&lt;=$U406,VLOOKUP($B406,INDIRECT("listMatch"&amp;T406),$X406,FALSE),"")</f>
        <v/>
      </c>
      <c r="I406" s="11"/>
      <c r="J406" s="11" t="str">
        <f ca="1">IF(C406="","",IF(AND(ISNUMBER(E406),ISNUMBER(G406)),"終了","予定"))</f>
        <v/>
      </c>
      <c r="M406" s="42">
        <v>1</v>
      </c>
      <c r="N406" s="12">
        <f ca="1">IF(OR(O406="",P406=""),N405,N405+1)</f>
        <v>0</v>
      </c>
      <c r="O406" s="13" t="str">
        <f ca="1">IF($E$403&lt;Q406,"",INDEX(INDIRECT("listTeamBlock"&amp;$T406&amp;"b"),Q406))</f>
        <v/>
      </c>
      <c r="P406" s="13" t="str">
        <f ca="1">IF($E$403&lt;R406,"",INDEX(INDIRECT("listTeamBlock"&amp;$T406&amp;"b"),R406))</f>
        <v/>
      </c>
      <c r="Q406" s="56">
        <v>1</v>
      </c>
      <c r="R406" s="56">
        <v>2</v>
      </c>
      <c r="S406" s="12" t="str">
        <f>Q406&amp;R406</f>
        <v>12</v>
      </c>
      <c r="T406" s="12">
        <f>T405</f>
        <v>9</v>
      </c>
      <c r="U406" s="12">
        <f ca="1">U405</f>
        <v>0</v>
      </c>
      <c r="V406" s="12">
        <f>V405</f>
        <v>6</v>
      </c>
      <c r="W406" s="12">
        <f>W405</f>
        <v>2</v>
      </c>
      <c r="X406" s="12">
        <f>X405</f>
        <v>3</v>
      </c>
    </row>
    <row r="407" spans="2:24" ht="23.1" customHeight="1" outlineLevel="1" x14ac:dyDescent="0.4">
      <c r="B407" s="41">
        <v>2</v>
      </c>
      <c r="C407" s="11" t="str">
        <f t="shared" ca="1" si="115"/>
        <v/>
      </c>
      <c r="D407" s="11" t="str">
        <f t="shared" ca="1" si="116"/>
        <v/>
      </c>
      <c r="E407" s="65"/>
      <c r="F407" s="11" t="str">
        <f t="shared" ref="F407:F425" si="118">IF(AND(E407&lt;&gt;"",G407&lt;&gt;""),"-","")</f>
        <v/>
      </c>
      <c r="G407" s="65"/>
      <c r="H407" s="11" t="str">
        <f t="shared" ca="1" si="117"/>
        <v/>
      </c>
      <c r="I407" s="11"/>
      <c r="J407" s="11" t="str">
        <f t="shared" ref="J407:J450" ca="1" si="119">IF(C407="","",IF(AND(ISNUMBER(E407),ISNUMBER(G407)),"終了","予定"))</f>
        <v/>
      </c>
      <c r="M407" s="42">
        <v>2</v>
      </c>
      <c r="N407" s="12">
        <f t="shared" ref="N407:N450" ca="1" si="120">IF(OR(O407="",P407=""),N406,N406+1)</f>
        <v>0</v>
      </c>
      <c r="O407" s="13" t="str">
        <f t="shared" ref="O407:O450" ca="1" si="121">IF($E$403&lt;Q407,"",INDEX(INDIRECT("listTeamBlock"&amp;$T407&amp;"b"),Q407))</f>
        <v/>
      </c>
      <c r="P407" s="13" t="str">
        <f t="shared" ref="P407:P450" ca="1" si="122">IF($E$403&lt;R407,"",INDEX(INDIRECT("listTeamBlock"&amp;$T407&amp;"b"),R407))</f>
        <v/>
      </c>
      <c r="Q407" s="56">
        <v>1</v>
      </c>
      <c r="R407" s="56">
        <v>3</v>
      </c>
      <c r="S407" s="12" t="str">
        <f t="shared" ref="S407:S450" si="123">Q407&amp;R407</f>
        <v>13</v>
      </c>
      <c r="T407" s="12">
        <f t="shared" ref="T407:T450" si="124">T406</f>
        <v>9</v>
      </c>
      <c r="U407" s="12">
        <f t="shared" ref="U407:U450" ca="1" si="125">U406</f>
        <v>0</v>
      </c>
      <c r="V407" s="12">
        <f t="shared" ref="V407:V450" si="126">V406</f>
        <v>6</v>
      </c>
      <c r="W407" s="12">
        <f t="shared" ref="W407:W450" si="127">W406</f>
        <v>2</v>
      </c>
      <c r="X407" s="12">
        <f t="shared" ref="X407:X450" si="128">X406</f>
        <v>3</v>
      </c>
    </row>
    <row r="408" spans="2:24" ht="23.1" customHeight="1" outlineLevel="1" x14ac:dyDescent="0.4">
      <c r="B408" s="41">
        <v>3</v>
      </c>
      <c r="C408" s="11" t="str">
        <f t="shared" ca="1" si="115"/>
        <v/>
      </c>
      <c r="D408" s="11" t="str">
        <f t="shared" ca="1" si="116"/>
        <v/>
      </c>
      <c r="E408" s="65"/>
      <c r="F408" s="11" t="str">
        <f t="shared" si="118"/>
        <v/>
      </c>
      <c r="G408" s="65"/>
      <c r="H408" s="11" t="str">
        <f t="shared" ca="1" si="117"/>
        <v/>
      </c>
      <c r="I408" s="11"/>
      <c r="J408" s="11" t="str">
        <f t="shared" ca="1" si="119"/>
        <v/>
      </c>
      <c r="M408" s="42">
        <v>3</v>
      </c>
      <c r="N408" s="12">
        <f t="shared" ca="1" si="120"/>
        <v>0</v>
      </c>
      <c r="O408" s="13" t="str">
        <f t="shared" ca="1" si="121"/>
        <v/>
      </c>
      <c r="P408" s="13" t="str">
        <f t="shared" ca="1" si="122"/>
        <v/>
      </c>
      <c r="Q408" s="56">
        <v>1</v>
      </c>
      <c r="R408" s="56">
        <v>4</v>
      </c>
      <c r="S408" s="12" t="str">
        <f t="shared" si="123"/>
        <v>14</v>
      </c>
      <c r="T408" s="12">
        <f t="shared" si="124"/>
        <v>9</v>
      </c>
      <c r="U408" s="12">
        <f t="shared" ca="1" si="125"/>
        <v>0</v>
      </c>
      <c r="V408" s="12">
        <f t="shared" si="126"/>
        <v>6</v>
      </c>
      <c r="W408" s="12">
        <f t="shared" si="127"/>
        <v>2</v>
      </c>
      <c r="X408" s="12">
        <f t="shared" si="128"/>
        <v>3</v>
      </c>
    </row>
    <row r="409" spans="2:24" ht="23.1" customHeight="1" outlineLevel="1" x14ac:dyDescent="0.4">
      <c r="B409" s="41">
        <v>4</v>
      </c>
      <c r="C409" s="11" t="str">
        <f t="shared" ca="1" si="115"/>
        <v/>
      </c>
      <c r="D409" s="11" t="str">
        <f t="shared" ca="1" si="116"/>
        <v/>
      </c>
      <c r="E409" s="65"/>
      <c r="F409" s="11" t="str">
        <f t="shared" si="118"/>
        <v/>
      </c>
      <c r="G409" s="65"/>
      <c r="H409" s="11" t="str">
        <f t="shared" ca="1" si="117"/>
        <v/>
      </c>
      <c r="I409" s="11"/>
      <c r="J409" s="11" t="str">
        <f t="shared" ca="1" si="119"/>
        <v/>
      </c>
      <c r="M409" s="42">
        <v>4</v>
      </c>
      <c r="N409" s="12">
        <f t="shared" ca="1" si="120"/>
        <v>0</v>
      </c>
      <c r="O409" s="13" t="str">
        <f t="shared" ca="1" si="121"/>
        <v/>
      </c>
      <c r="P409" s="13" t="str">
        <f t="shared" ca="1" si="122"/>
        <v/>
      </c>
      <c r="Q409" s="56">
        <v>1</v>
      </c>
      <c r="R409" s="56">
        <v>5</v>
      </c>
      <c r="S409" s="12" t="str">
        <f t="shared" si="123"/>
        <v>15</v>
      </c>
      <c r="T409" s="12">
        <f t="shared" si="124"/>
        <v>9</v>
      </c>
      <c r="U409" s="12">
        <f t="shared" ca="1" si="125"/>
        <v>0</v>
      </c>
      <c r="V409" s="12">
        <f t="shared" si="126"/>
        <v>6</v>
      </c>
      <c r="W409" s="12">
        <f t="shared" si="127"/>
        <v>2</v>
      </c>
      <c r="X409" s="12">
        <f t="shared" si="128"/>
        <v>3</v>
      </c>
    </row>
    <row r="410" spans="2:24" ht="23.1" customHeight="1" outlineLevel="1" x14ac:dyDescent="0.4">
      <c r="B410" s="41">
        <v>5</v>
      </c>
      <c r="C410" s="11" t="str">
        <f t="shared" ca="1" si="115"/>
        <v/>
      </c>
      <c r="D410" s="11" t="str">
        <f t="shared" ca="1" si="116"/>
        <v/>
      </c>
      <c r="E410" s="65"/>
      <c r="F410" s="11" t="str">
        <f t="shared" si="118"/>
        <v/>
      </c>
      <c r="G410" s="65"/>
      <c r="H410" s="11" t="str">
        <f t="shared" ca="1" si="117"/>
        <v/>
      </c>
      <c r="I410" s="11"/>
      <c r="J410" s="11" t="str">
        <f t="shared" ca="1" si="119"/>
        <v/>
      </c>
      <c r="M410" s="42">
        <v>5</v>
      </c>
      <c r="N410" s="12">
        <f t="shared" ca="1" si="120"/>
        <v>0</v>
      </c>
      <c r="O410" s="13" t="str">
        <f t="shared" ca="1" si="121"/>
        <v/>
      </c>
      <c r="P410" s="13" t="str">
        <f t="shared" ca="1" si="122"/>
        <v/>
      </c>
      <c r="Q410" s="56">
        <v>1</v>
      </c>
      <c r="R410" s="56">
        <v>6</v>
      </c>
      <c r="S410" s="12" t="str">
        <f t="shared" si="123"/>
        <v>16</v>
      </c>
      <c r="T410" s="12">
        <f t="shared" si="124"/>
        <v>9</v>
      </c>
      <c r="U410" s="12">
        <f t="shared" ca="1" si="125"/>
        <v>0</v>
      </c>
      <c r="V410" s="12">
        <f t="shared" si="126"/>
        <v>6</v>
      </c>
      <c r="W410" s="12">
        <f t="shared" si="127"/>
        <v>2</v>
      </c>
      <c r="X410" s="12">
        <f t="shared" si="128"/>
        <v>3</v>
      </c>
    </row>
    <row r="411" spans="2:24" ht="23.1" customHeight="1" outlineLevel="1" x14ac:dyDescent="0.4">
      <c r="B411" s="41">
        <v>6</v>
      </c>
      <c r="C411" s="11" t="str">
        <f t="shared" ca="1" si="115"/>
        <v/>
      </c>
      <c r="D411" s="11" t="str">
        <f t="shared" ca="1" si="116"/>
        <v/>
      </c>
      <c r="E411" s="65"/>
      <c r="F411" s="11" t="str">
        <f t="shared" si="118"/>
        <v/>
      </c>
      <c r="G411" s="65"/>
      <c r="H411" s="11" t="str">
        <f t="shared" ca="1" si="117"/>
        <v/>
      </c>
      <c r="I411" s="11"/>
      <c r="J411" s="11" t="str">
        <f t="shared" ca="1" si="119"/>
        <v/>
      </c>
      <c r="M411" s="42">
        <v>6</v>
      </c>
      <c r="N411" s="12">
        <f t="shared" ca="1" si="120"/>
        <v>0</v>
      </c>
      <c r="O411" s="13" t="str">
        <f t="shared" ca="1" si="121"/>
        <v/>
      </c>
      <c r="P411" s="13" t="str">
        <f t="shared" ca="1" si="122"/>
        <v/>
      </c>
      <c r="Q411" s="56">
        <v>1</v>
      </c>
      <c r="R411" s="56">
        <v>7</v>
      </c>
      <c r="S411" s="12" t="str">
        <f t="shared" si="123"/>
        <v>17</v>
      </c>
      <c r="T411" s="12">
        <f t="shared" si="124"/>
        <v>9</v>
      </c>
      <c r="U411" s="12">
        <f t="shared" ca="1" si="125"/>
        <v>0</v>
      </c>
      <c r="V411" s="12">
        <f t="shared" si="126"/>
        <v>6</v>
      </c>
      <c r="W411" s="12">
        <f t="shared" si="127"/>
        <v>2</v>
      </c>
      <c r="X411" s="12">
        <f t="shared" si="128"/>
        <v>3</v>
      </c>
    </row>
    <row r="412" spans="2:24" ht="23.1" customHeight="1" outlineLevel="1" x14ac:dyDescent="0.4">
      <c r="B412" s="41">
        <v>7</v>
      </c>
      <c r="C412" s="11" t="str">
        <f t="shared" ca="1" si="115"/>
        <v/>
      </c>
      <c r="D412" s="11" t="str">
        <f t="shared" ca="1" si="116"/>
        <v/>
      </c>
      <c r="E412" s="65"/>
      <c r="F412" s="11" t="str">
        <f t="shared" si="118"/>
        <v/>
      </c>
      <c r="G412" s="65"/>
      <c r="H412" s="11" t="str">
        <f t="shared" ca="1" si="117"/>
        <v/>
      </c>
      <c r="I412" s="11"/>
      <c r="J412" s="11" t="str">
        <f t="shared" ca="1" si="119"/>
        <v/>
      </c>
      <c r="M412" s="42">
        <v>7</v>
      </c>
      <c r="N412" s="12">
        <f t="shared" ca="1" si="120"/>
        <v>0</v>
      </c>
      <c r="O412" s="13" t="str">
        <f t="shared" ca="1" si="121"/>
        <v/>
      </c>
      <c r="P412" s="13" t="str">
        <f t="shared" ca="1" si="122"/>
        <v/>
      </c>
      <c r="Q412" s="56">
        <v>1</v>
      </c>
      <c r="R412" s="56">
        <v>8</v>
      </c>
      <c r="S412" s="12" t="str">
        <f t="shared" si="123"/>
        <v>18</v>
      </c>
      <c r="T412" s="12">
        <f t="shared" si="124"/>
        <v>9</v>
      </c>
      <c r="U412" s="12">
        <f t="shared" ca="1" si="125"/>
        <v>0</v>
      </c>
      <c r="V412" s="12">
        <f t="shared" si="126"/>
        <v>6</v>
      </c>
      <c r="W412" s="12">
        <f t="shared" si="127"/>
        <v>2</v>
      </c>
      <c r="X412" s="12">
        <f t="shared" si="128"/>
        <v>3</v>
      </c>
    </row>
    <row r="413" spans="2:24" ht="23.1" customHeight="1" outlineLevel="1" x14ac:dyDescent="0.4">
      <c r="B413" s="41">
        <v>8</v>
      </c>
      <c r="C413" s="11" t="str">
        <f t="shared" ca="1" si="115"/>
        <v/>
      </c>
      <c r="D413" s="11" t="str">
        <f t="shared" ca="1" si="116"/>
        <v/>
      </c>
      <c r="E413" s="65"/>
      <c r="F413" s="11" t="str">
        <f t="shared" si="118"/>
        <v/>
      </c>
      <c r="G413" s="65"/>
      <c r="H413" s="11" t="str">
        <f t="shared" ca="1" si="117"/>
        <v/>
      </c>
      <c r="I413" s="11"/>
      <c r="J413" s="11" t="str">
        <f t="shared" ca="1" si="119"/>
        <v/>
      </c>
      <c r="M413" s="42">
        <v>8</v>
      </c>
      <c r="N413" s="12">
        <f t="shared" ca="1" si="120"/>
        <v>0</v>
      </c>
      <c r="O413" s="13" t="str">
        <f t="shared" ca="1" si="121"/>
        <v/>
      </c>
      <c r="P413" s="13" t="str">
        <f t="shared" ca="1" si="122"/>
        <v/>
      </c>
      <c r="Q413" s="56">
        <v>1</v>
      </c>
      <c r="R413" s="56">
        <v>9</v>
      </c>
      <c r="S413" s="12" t="str">
        <f t="shared" si="123"/>
        <v>19</v>
      </c>
      <c r="T413" s="12">
        <f t="shared" si="124"/>
        <v>9</v>
      </c>
      <c r="U413" s="12">
        <f t="shared" ca="1" si="125"/>
        <v>0</v>
      </c>
      <c r="V413" s="12">
        <f t="shared" si="126"/>
        <v>6</v>
      </c>
      <c r="W413" s="12">
        <f t="shared" si="127"/>
        <v>2</v>
      </c>
      <c r="X413" s="12">
        <f t="shared" si="128"/>
        <v>3</v>
      </c>
    </row>
    <row r="414" spans="2:24" ht="23.1" customHeight="1" outlineLevel="1" x14ac:dyDescent="0.4">
      <c r="B414" s="41">
        <v>9</v>
      </c>
      <c r="C414" s="11" t="str">
        <f t="shared" ca="1" si="115"/>
        <v/>
      </c>
      <c r="D414" s="11" t="str">
        <f t="shared" ca="1" si="116"/>
        <v/>
      </c>
      <c r="E414" s="65"/>
      <c r="F414" s="11" t="str">
        <f t="shared" si="118"/>
        <v/>
      </c>
      <c r="G414" s="65"/>
      <c r="H414" s="11" t="str">
        <f t="shared" ca="1" si="117"/>
        <v/>
      </c>
      <c r="I414" s="11"/>
      <c r="J414" s="11" t="str">
        <f t="shared" ca="1" si="119"/>
        <v/>
      </c>
      <c r="M414" s="42">
        <v>9</v>
      </c>
      <c r="N414" s="12">
        <f t="shared" ca="1" si="120"/>
        <v>0</v>
      </c>
      <c r="O414" s="13" t="str">
        <f t="shared" ca="1" si="121"/>
        <v/>
      </c>
      <c r="P414" s="13" t="str">
        <f t="shared" ca="1" si="122"/>
        <v/>
      </c>
      <c r="Q414" s="56">
        <v>1</v>
      </c>
      <c r="R414" s="56">
        <v>10</v>
      </c>
      <c r="S414" s="12" t="str">
        <f t="shared" si="123"/>
        <v>110</v>
      </c>
      <c r="T414" s="12">
        <f t="shared" si="124"/>
        <v>9</v>
      </c>
      <c r="U414" s="12">
        <f t="shared" ca="1" si="125"/>
        <v>0</v>
      </c>
      <c r="V414" s="12">
        <f t="shared" si="126"/>
        <v>6</v>
      </c>
      <c r="W414" s="12">
        <f t="shared" si="127"/>
        <v>2</v>
      </c>
      <c r="X414" s="12">
        <f t="shared" si="128"/>
        <v>3</v>
      </c>
    </row>
    <row r="415" spans="2:24" ht="23.1" customHeight="1" outlineLevel="1" x14ac:dyDescent="0.4">
      <c r="B415" s="41">
        <v>10</v>
      </c>
      <c r="C415" s="11" t="str">
        <f t="shared" ca="1" si="115"/>
        <v/>
      </c>
      <c r="D415" s="11" t="str">
        <f t="shared" ca="1" si="116"/>
        <v/>
      </c>
      <c r="E415" s="65"/>
      <c r="F415" s="11" t="str">
        <f t="shared" si="118"/>
        <v/>
      </c>
      <c r="G415" s="65"/>
      <c r="H415" s="11" t="str">
        <f t="shared" ca="1" si="117"/>
        <v/>
      </c>
      <c r="I415" s="11"/>
      <c r="J415" s="11" t="str">
        <f t="shared" ca="1" si="119"/>
        <v/>
      </c>
      <c r="M415" s="42">
        <v>10</v>
      </c>
      <c r="N415" s="12">
        <f t="shared" ca="1" si="120"/>
        <v>0</v>
      </c>
      <c r="O415" s="13" t="str">
        <f t="shared" ca="1" si="121"/>
        <v/>
      </c>
      <c r="P415" s="13" t="str">
        <f t="shared" ca="1" si="122"/>
        <v/>
      </c>
      <c r="Q415" s="56">
        <v>2</v>
      </c>
      <c r="R415" s="56">
        <v>3</v>
      </c>
      <c r="S415" s="12" t="str">
        <f t="shared" si="123"/>
        <v>23</v>
      </c>
      <c r="T415" s="12">
        <f t="shared" si="124"/>
        <v>9</v>
      </c>
      <c r="U415" s="12">
        <f t="shared" ca="1" si="125"/>
        <v>0</v>
      </c>
      <c r="V415" s="12">
        <f t="shared" si="126"/>
        <v>6</v>
      </c>
      <c r="W415" s="12">
        <f t="shared" si="127"/>
        <v>2</v>
      </c>
      <c r="X415" s="12">
        <f t="shared" si="128"/>
        <v>3</v>
      </c>
    </row>
    <row r="416" spans="2:24" ht="23.1" customHeight="1" outlineLevel="1" x14ac:dyDescent="0.4">
      <c r="B416" s="41">
        <v>11</v>
      </c>
      <c r="C416" s="11" t="str">
        <f t="shared" ca="1" si="115"/>
        <v/>
      </c>
      <c r="D416" s="11" t="str">
        <f t="shared" ca="1" si="116"/>
        <v/>
      </c>
      <c r="E416" s="65"/>
      <c r="F416" s="11" t="str">
        <f t="shared" si="118"/>
        <v/>
      </c>
      <c r="G416" s="65"/>
      <c r="H416" s="11" t="str">
        <f t="shared" ca="1" si="117"/>
        <v/>
      </c>
      <c r="I416" s="11"/>
      <c r="J416" s="11" t="str">
        <f t="shared" ca="1" si="119"/>
        <v/>
      </c>
      <c r="M416" s="42">
        <v>11</v>
      </c>
      <c r="N416" s="12">
        <f t="shared" ca="1" si="120"/>
        <v>0</v>
      </c>
      <c r="O416" s="13" t="str">
        <f t="shared" ca="1" si="121"/>
        <v/>
      </c>
      <c r="P416" s="13" t="str">
        <f t="shared" ca="1" si="122"/>
        <v/>
      </c>
      <c r="Q416" s="56">
        <v>2</v>
      </c>
      <c r="R416" s="56">
        <v>4</v>
      </c>
      <c r="S416" s="12" t="str">
        <f t="shared" si="123"/>
        <v>24</v>
      </c>
      <c r="T416" s="12">
        <f t="shared" si="124"/>
        <v>9</v>
      </c>
      <c r="U416" s="12">
        <f t="shared" ca="1" si="125"/>
        <v>0</v>
      </c>
      <c r="V416" s="12">
        <f t="shared" si="126"/>
        <v>6</v>
      </c>
      <c r="W416" s="12">
        <f t="shared" si="127"/>
        <v>2</v>
      </c>
      <c r="X416" s="12">
        <f t="shared" si="128"/>
        <v>3</v>
      </c>
    </row>
    <row r="417" spans="2:24" ht="23.1" customHeight="1" outlineLevel="1" x14ac:dyDescent="0.4">
      <c r="B417" s="41">
        <v>12</v>
      </c>
      <c r="C417" s="11" t="str">
        <f t="shared" ca="1" si="115"/>
        <v/>
      </c>
      <c r="D417" s="11" t="str">
        <f t="shared" ca="1" si="116"/>
        <v/>
      </c>
      <c r="E417" s="65"/>
      <c r="F417" s="11" t="str">
        <f t="shared" si="118"/>
        <v/>
      </c>
      <c r="G417" s="65"/>
      <c r="H417" s="11" t="str">
        <f t="shared" ca="1" si="117"/>
        <v/>
      </c>
      <c r="I417" s="11"/>
      <c r="J417" s="11" t="str">
        <f t="shared" ca="1" si="119"/>
        <v/>
      </c>
      <c r="M417" s="42">
        <v>12</v>
      </c>
      <c r="N417" s="12">
        <f t="shared" ca="1" si="120"/>
        <v>0</v>
      </c>
      <c r="O417" s="13" t="str">
        <f t="shared" ca="1" si="121"/>
        <v/>
      </c>
      <c r="P417" s="13" t="str">
        <f t="shared" ca="1" si="122"/>
        <v/>
      </c>
      <c r="Q417" s="56">
        <v>2</v>
      </c>
      <c r="R417" s="56">
        <v>5</v>
      </c>
      <c r="S417" s="12" t="str">
        <f t="shared" si="123"/>
        <v>25</v>
      </c>
      <c r="T417" s="12">
        <f t="shared" si="124"/>
        <v>9</v>
      </c>
      <c r="U417" s="12">
        <f t="shared" ca="1" si="125"/>
        <v>0</v>
      </c>
      <c r="V417" s="12">
        <f t="shared" si="126"/>
        <v>6</v>
      </c>
      <c r="W417" s="12">
        <f t="shared" si="127"/>
        <v>2</v>
      </c>
      <c r="X417" s="12">
        <f t="shared" si="128"/>
        <v>3</v>
      </c>
    </row>
    <row r="418" spans="2:24" ht="23.1" customHeight="1" outlineLevel="1" x14ac:dyDescent="0.4">
      <c r="B418" s="41">
        <v>13</v>
      </c>
      <c r="C418" s="11" t="str">
        <f t="shared" ca="1" si="115"/>
        <v/>
      </c>
      <c r="D418" s="11" t="str">
        <f t="shared" ca="1" si="116"/>
        <v/>
      </c>
      <c r="E418" s="65"/>
      <c r="F418" s="11" t="str">
        <f t="shared" si="118"/>
        <v/>
      </c>
      <c r="G418" s="65"/>
      <c r="H418" s="11" t="str">
        <f t="shared" ca="1" si="117"/>
        <v/>
      </c>
      <c r="I418" s="11"/>
      <c r="J418" s="11" t="str">
        <f t="shared" ca="1" si="119"/>
        <v/>
      </c>
      <c r="M418" s="42">
        <v>13</v>
      </c>
      <c r="N418" s="12">
        <f t="shared" ca="1" si="120"/>
        <v>0</v>
      </c>
      <c r="O418" s="13" t="str">
        <f t="shared" ca="1" si="121"/>
        <v/>
      </c>
      <c r="P418" s="13" t="str">
        <f t="shared" ca="1" si="122"/>
        <v/>
      </c>
      <c r="Q418" s="56">
        <v>2</v>
      </c>
      <c r="R418" s="56">
        <v>6</v>
      </c>
      <c r="S418" s="12" t="str">
        <f t="shared" si="123"/>
        <v>26</v>
      </c>
      <c r="T418" s="12">
        <f t="shared" si="124"/>
        <v>9</v>
      </c>
      <c r="U418" s="12">
        <f t="shared" ca="1" si="125"/>
        <v>0</v>
      </c>
      <c r="V418" s="12">
        <f t="shared" si="126"/>
        <v>6</v>
      </c>
      <c r="W418" s="12">
        <f t="shared" si="127"/>
        <v>2</v>
      </c>
      <c r="X418" s="12">
        <f t="shared" si="128"/>
        <v>3</v>
      </c>
    </row>
    <row r="419" spans="2:24" ht="23.1" customHeight="1" outlineLevel="1" x14ac:dyDescent="0.4">
      <c r="B419" s="41">
        <v>14</v>
      </c>
      <c r="C419" s="11" t="str">
        <f t="shared" ca="1" si="115"/>
        <v/>
      </c>
      <c r="D419" s="11" t="str">
        <f t="shared" ca="1" si="116"/>
        <v/>
      </c>
      <c r="E419" s="65"/>
      <c r="F419" s="11" t="str">
        <f t="shared" si="118"/>
        <v/>
      </c>
      <c r="G419" s="65"/>
      <c r="H419" s="11" t="str">
        <f t="shared" ca="1" si="117"/>
        <v/>
      </c>
      <c r="I419" s="11"/>
      <c r="J419" s="11" t="str">
        <f t="shared" ca="1" si="119"/>
        <v/>
      </c>
      <c r="M419" s="42">
        <v>14</v>
      </c>
      <c r="N419" s="12">
        <f t="shared" ca="1" si="120"/>
        <v>0</v>
      </c>
      <c r="O419" s="13" t="str">
        <f t="shared" ca="1" si="121"/>
        <v/>
      </c>
      <c r="P419" s="13" t="str">
        <f t="shared" ca="1" si="122"/>
        <v/>
      </c>
      <c r="Q419" s="56">
        <v>2</v>
      </c>
      <c r="R419" s="56">
        <v>7</v>
      </c>
      <c r="S419" s="12" t="str">
        <f t="shared" si="123"/>
        <v>27</v>
      </c>
      <c r="T419" s="12">
        <f t="shared" si="124"/>
        <v>9</v>
      </c>
      <c r="U419" s="12">
        <f t="shared" ca="1" si="125"/>
        <v>0</v>
      </c>
      <c r="V419" s="12">
        <f t="shared" si="126"/>
        <v>6</v>
      </c>
      <c r="W419" s="12">
        <f t="shared" si="127"/>
        <v>2</v>
      </c>
      <c r="X419" s="12">
        <f t="shared" si="128"/>
        <v>3</v>
      </c>
    </row>
    <row r="420" spans="2:24" ht="23.1" customHeight="1" outlineLevel="1" x14ac:dyDescent="0.4">
      <c r="B420" s="41">
        <v>15</v>
      </c>
      <c r="C420" s="11" t="str">
        <f t="shared" ca="1" si="115"/>
        <v/>
      </c>
      <c r="D420" s="11" t="str">
        <f t="shared" ca="1" si="116"/>
        <v/>
      </c>
      <c r="E420" s="65"/>
      <c r="F420" s="11" t="str">
        <f t="shared" si="118"/>
        <v/>
      </c>
      <c r="G420" s="65"/>
      <c r="H420" s="11" t="str">
        <f t="shared" ca="1" si="117"/>
        <v/>
      </c>
      <c r="I420" s="11"/>
      <c r="J420" s="11" t="str">
        <f t="shared" ca="1" si="119"/>
        <v/>
      </c>
      <c r="M420" s="42">
        <v>15</v>
      </c>
      <c r="N420" s="12">
        <f t="shared" ca="1" si="120"/>
        <v>0</v>
      </c>
      <c r="O420" s="13" t="str">
        <f t="shared" ca="1" si="121"/>
        <v/>
      </c>
      <c r="P420" s="13" t="str">
        <f t="shared" ca="1" si="122"/>
        <v/>
      </c>
      <c r="Q420" s="56">
        <v>2</v>
      </c>
      <c r="R420" s="56">
        <v>8</v>
      </c>
      <c r="S420" s="12" t="str">
        <f t="shared" si="123"/>
        <v>28</v>
      </c>
      <c r="T420" s="12">
        <f t="shared" si="124"/>
        <v>9</v>
      </c>
      <c r="U420" s="12">
        <f t="shared" ca="1" si="125"/>
        <v>0</v>
      </c>
      <c r="V420" s="12">
        <f t="shared" si="126"/>
        <v>6</v>
      </c>
      <c r="W420" s="12">
        <f t="shared" si="127"/>
        <v>2</v>
      </c>
      <c r="X420" s="12">
        <f t="shared" si="128"/>
        <v>3</v>
      </c>
    </row>
    <row r="421" spans="2:24" ht="23.1" customHeight="1" outlineLevel="1" x14ac:dyDescent="0.4">
      <c r="B421" s="41">
        <v>16</v>
      </c>
      <c r="C421" s="11" t="str">
        <f t="shared" ca="1" si="115"/>
        <v/>
      </c>
      <c r="D421" s="11" t="str">
        <f t="shared" ca="1" si="116"/>
        <v/>
      </c>
      <c r="E421" s="65"/>
      <c r="F421" s="11" t="str">
        <f t="shared" si="118"/>
        <v/>
      </c>
      <c r="G421" s="65"/>
      <c r="H421" s="11" t="str">
        <f t="shared" ca="1" si="117"/>
        <v/>
      </c>
      <c r="I421" s="11"/>
      <c r="J421" s="11" t="str">
        <f t="shared" ca="1" si="119"/>
        <v/>
      </c>
      <c r="M421" s="42">
        <v>16</v>
      </c>
      <c r="N421" s="12">
        <f t="shared" ca="1" si="120"/>
        <v>0</v>
      </c>
      <c r="O421" s="13" t="str">
        <f t="shared" ca="1" si="121"/>
        <v/>
      </c>
      <c r="P421" s="13" t="str">
        <f t="shared" ca="1" si="122"/>
        <v/>
      </c>
      <c r="Q421" s="56">
        <v>2</v>
      </c>
      <c r="R421" s="56">
        <v>9</v>
      </c>
      <c r="S421" s="12" t="str">
        <f t="shared" si="123"/>
        <v>29</v>
      </c>
      <c r="T421" s="12">
        <f t="shared" si="124"/>
        <v>9</v>
      </c>
      <c r="U421" s="12">
        <f t="shared" ca="1" si="125"/>
        <v>0</v>
      </c>
      <c r="V421" s="12">
        <f t="shared" si="126"/>
        <v>6</v>
      </c>
      <c r="W421" s="12">
        <f t="shared" si="127"/>
        <v>2</v>
      </c>
      <c r="X421" s="12">
        <f t="shared" si="128"/>
        <v>3</v>
      </c>
    </row>
    <row r="422" spans="2:24" ht="23.1" customHeight="1" outlineLevel="1" x14ac:dyDescent="0.4">
      <c r="B422" s="41">
        <v>17</v>
      </c>
      <c r="C422" s="11" t="str">
        <f t="shared" ca="1" si="115"/>
        <v/>
      </c>
      <c r="D422" s="11" t="str">
        <f t="shared" ca="1" si="116"/>
        <v/>
      </c>
      <c r="E422" s="65"/>
      <c r="F422" s="11" t="str">
        <f t="shared" si="118"/>
        <v/>
      </c>
      <c r="G422" s="65"/>
      <c r="H422" s="11" t="str">
        <f t="shared" ca="1" si="117"/>
        <v/>
      </c>
      <c r="I422" s="11"/>
      <c r="J422" s="11" t="str">
        <f t="shared" ca="1" si="119"/>
        <v/>
      </c>
      <c r="M422" s="42">
        <v>17</v>
      </c>
      <c r="N422" s="12">
        <f t="shared" ca="1" si="120"/>
        <v>0</v>
      </c>
      <c r="O422" s="13" t="str">
        <f t="shared" ca="1" si="121"/>
        <v/>
      </c>
      <c r="P422" s="13" t="str">
        <f t="shared" ca="1" si="122"/>
        <v/>
      </c>
      <c r="Q422" s="56">
        <v>2</v>
      </c>
      <c r="R422" s="56">
        <v>10</v>
      </c>
      <c r="S422" s="12" t="str">
        <f t="shared" si="123"/>
        <v>210</v>
      </c>
      <c r="T422" s="12">
        <f t="shared" si="124"/>
        <v>9</v>
      </c>
      <c r="U422" s="12">
        <f t="shared" ca="1" si="125"/>
        <v>0</v>
      </c>
      <c r="V422" s="12">
        <f t="shared" si="126"/>
        <v>6</v>
      </c>
      <c r="W422" s="12">
        <f t="shared" si="127"/>
        <v>2</v>
      </c>
      <c r="X422" s="12">
        <f t="shared" si="128"/>
        <v>3</v>
      </c>
    </row>
    <row r="423" spans="2:24" ht="23.1" customHeight="1" outlineLevel="1" x14ac:dyDescent="0.4">
      <c r="B423" s="41">
        <v>18</v>
      </c>
      <c r="C423" s="11" t="str">
        <f t="shared" ca="1" si="115"/>
        <v/>
      </c>
      <c r="D423" s="11" t="str">
        <f t="shared" ca="1" si="116"/>
        <v/>
      </c>
      <c r="E423" s="65"/>
      <c r="F423" s="11" t="str">
        <f t="shared" si="118"/>
        <v/>
      </c>
      <c r="G423" s="65"/>
      <c r="H423" s="11" t="str">
        <f t="shared" ca="1" si="117"/>
        <v/>
      </c>
      <c r="I423" s="11"/>
      <c r="J423" s="11" t="str">
        <f t="shared" ca="1" si="119"/>
        <v/>
      </c>
      <c r="M423" s="42">
        <v>18</v>
      </c>
      <c r="N423" s="12">
        <f t="shared" ca="1" si="120"/>
        <v>0</v>
      </c>
      <c r="O423" s="13" t="str">
        <f t="shared" ca="1" si="121"/>
        <v/>
      </c>
      <c r="P423" s="13" t="str">
        <f t="shared" ca="1" si="122"/>
        <v/>
      </c>
      <c r="Q423" s="56">
        <v>3</v>
      </c>
      <c r="R423" s="56">
        <v>4</v>
      </c>
      <c r="S423" s="12" t="str">
        <f t="shared" si="123"/>
        <v>34</v>
      </c>
      <c r="T423" s="12">
        <f t="shared" si="124"/>
        <v>9</v>
      </c>
      <c r="U423" s="12">
        <f t="shared" ca="1" si="125"/>
        <v>0</v>
      </c>
      <c r="V423" s="12">
        <f t="shared" si="126"/>
        <v>6</v>
      </c>
      <c r="W423" s="12">
        <f t="shared" si="127"/>
        <v>2</v>
      </c>
      <c r="X423" s="12">
        <f t="shared" si="128"/>
        <v>3</v>
      </c>
    </row>
    <row r="424" spans="2:24" ht="23.1" customHeight="1" outlineLevel="1" x14ac:dyDescent="0.4">
      <c r="B424" s="41">
        <v>19</v>
      </c>
      <c r="C424" s="11" t="str">
        <f t="shared" ca="1" si="115"/>
        <v/>
      </c>
      <c r="D424" s="11" t="str">
        <f t="shared" ca="1" si="116"/>
        <v/>
      </c>
      <c r="E424" s="65"/>
      <c r="F424" s="11" t="str">
        <f t="shared" si="118"/>
        <v/>
      </c>
      <c r="G424" s="65"/>
      <c r="H424" s="11" t="str">
        <f t="shared" ca="1" si="117"/>
        <v/>
      </c>
      <c r="I424" s="11"/>
      <c r="J424" s="11" t="str">
        <f t="shared" ca="1" si="119"/>
        <v/>
      </c>
      <c r="M424" s="42">
        <v>19</v>
      </c>
      <c r="N424" s="12">
        <f t="shared" ca="1" si="120"/>
        <v>0</v>
      </c>
      <c r="O424" s="13" t="str">
        <f t="shared" ca="1" si="121"/>
        <v/>
      </c>
      <c r="P424" s="13" t="str">
        <f t="shared" ca="1" si="122"/>
        <v/>
      </c>
      <c r="Q424" s="56">
        <v>3</v>
      </c>
      <c r="R424" s="56">
        <v>5</v>
      </c>
      <c r="S424" s="12" t="str">
        <f t="shared" si="123"/>
        <v>35</v>
      </c>
      <c r="T424" s="12">
        <f t="shared" si="124"/>
        <v>9</v>
      </c>
      <c r="U424" s="12">
        <f t="shared" ca="1" si="125"/>
        <v>0</v>
      </c>
      <c r="V424" s="12">
        <f t="shared" si="126"/>
        <v>6</v>
      </c>
      <c r="W424" s="12">
        <f t="shared" si="127"/>
        <v>2</v>
      </c>
      <c r="X424" s="12">
        <f t="shared" si="128"/>
        <v>3</v>
      </c>
    </row>
    <row r="425" spans="2:24" ht="23.1" customHeight="1" outlineLevel="1" x14ac:dyDescent="0.4">
      <c r="B425" s="41">
        <v>20</v>
      </c>
      <c r="C425" s="11" t="str">
        <f t="shared" ca="1" si="115"/>
        <v/>
      </c>
      <c r="D425" s="11" t="str">
        <f t="shared" ca="1" si="116"/>
        <v/>
      </c>
      <c r="E425" s="65"/>
      <c r="F425" s="11" t="str">
        <f t="shared" si="118"/>
        <v/>
      </c>
      <c r="G425" s="65"/>
      <c r="H425" s="11" t="str">
        <f t="shared" ca="1" si="117"/>
        <v/>
      </c>
      <c r="I425" s="11"/>
      <c r="J425" s="11" t="str">
        <f t="shared" ca="1" si="119"/>
        <v/>
      </c>
      <c r="M425" s="42">
        <v>20</v>
      </c>
      <c r="N425" s="12">
        <f t="shared" ca="1" si="120"/>
        <v>0</v>
      </c>
      <c r="O425" s="13" t="str">
        <f t="shared" ca="1" si="121"/>
        <v/>
      </c>
      <c r="P425" s="13" t="str">
        <f t="shared" ca="1" si="122"/>
        <v/>
      </c>
      <c r="Q425" s="56">
        <v>3</v>
      </c>
      <c r="R425" s="56">
        <v>6</v>
      </c>
      <c r="S425" s="12" t="str">
        <f t="shared" si="123"/>
        <v>36</v>
      </c>
      <c r="T425" s="12">
        <f t="shared" si="124"/>
        <v>9</v>
      </c>
      <c r="U425" s="12">
        <f t="shared" ca="1" si="125"/>
        <v>0</v>
      </c>
      <c r="V425" s="12">
        <f t="shared" si="126"/>
        <v>6</v>
      </c>
      <c r="W425" s="12">
        <f t="shared" si="127"/>
        <v>2</v>
      </c>
      <c r="X425" s="12">
        <f t="shared" si="128"/>
        <v>3</v>
      </c>
    </row>
    <row r="426" spans="2:24" ht="23.1" customHeight="1" outlineLevel="1" x14ac:dyDescent="0.4">
      <c r="B426" s="41">
        <v>21</v>
      </c>
      <c r="C426" s="11" t="str">
        <f t="shared" ca="1" si="115"/>
        <v/>
      </c>
      <c r="D426" s="11" t="str">
        <f t="shared" ca="1" si="116"/>
        <v/>
      </c>
      <c r="E426" s="65"/>
      <c r="F426" s="11"/>
      <c r="G426" s="65"/>
      <c r="H426" s="11" t="str">
        <f t="shared" ca="1" si="117"/>
        <v/>
      </c>
      <c r="I426" s="11"/>
      <c r="J426" s="11" t="str">
        <f t="shared" ca="1" si="119"/>
        <v/>
      </c>
      <c r="M426" s="42">
        <v>21</v>
      </c>
      <c r="N426" s="12">
        <f t="shared" ca="1" si="120"/>
        <v>0</v>
      </c>
      <c r="O426" s="13" t="str">
        <f t="shared" ca="1" si="121"/>
        <v/>
      </c>
      <c r="P426" s="13" t="str">
        <f t="shared" ca="1" si="122"/>
        <v/>
      </c>
      <c r="Q426" s="56">
        <v>3</v>
      </c>
      <c r="R426" s="56">
        <v>7</v>
      </c>
      <c r="S426" s="12" t="str">
        <f t="shared" si="123"/>
        <v>37</v>
      </c>
      <c r="T426" s="12">
        <f t="shared" si="124"/>
        <v>9</v>
      </c>
      <c r="U426" s="12">
        <f t="shared" ca="1" si="125"/>
        <v>0</v>
      </c>
      <c r="V426" s="12">
        <f t="shared" si="126"/>
        <v>6</v>
      </c>
      <c r="W426" s="12">
        <f t="shared" si="127"/>
        <v>2</v>
      </c>
      <c r="X426" s="12">
        <f t="shared" si="128"/>
        <v>3</v>
      </c>
    </row>
    <row r="427" spans="2:24" ht="23.1" customHeight="1" outlineLevel="1" x14ac:dyDescent="0.4">
      <c r="B427" s="41">
        <v>22</v>
      </c>
      <c r="C427" s="11" t="str">
        <f t="shared" ca="1" si="115"/>
        <v/>
      </c>
      <c r="D427" s="11" t="str">
        <f t="shared" ca="1" si="116"/>
        <v/>
      </c>
      <c r="E427" s="65"/>
      <c r="F427" s="11" t="str">
        <f t="shared" ref="F427:F450" si="129">IF(AND(E427&lt;&gt;"",G427&lt;&gt;""),"-","")</f>
        <v/>
      </c>
      <c r="G427" s="65"/>
      <c r="H427" s="11" t="str">
        <f t="shared" ca="1" si="117"/>
        <v/>
      </c>
      <c r="I427" s="11"/>
      <c r="J427" s="11" t="str">
        <f t="shared" ca="1" si="119"/>
        <v/>
      </c>
      <c r="M427" s="42">
        <v>22</v>
      </c>
      <c r="N427" s="12">
        <f t="shared" ca="1" si="120"/>
        <v>0</v>
      </c>
      <c r="O427" s="13" t="str">
        <f t="shared" ca="1" si="121"/>
        <v/>
      </c>
      <c r="P427" s="13" t="str">
        <f t="shared" ca="1" si="122"/>
        <v/>
      </c>
      <c r="Q427" s="56">
        <v>3</v>
      </c>
      <c r="R427" s="56">
        <v>8</v>
      </c>
      <c r="S427" s="12" t="str">
        <f t="shared" si="123"/>
        <v>38</v>
      </c>
      <c r="T427" s="12">
        <f t="shared" si="124"/>
        <v>9</v>
      </c>
      <c r="U427" s="12">
        <f t="shared" ca="1" si="125"/>
        <v>0</v>
      </c>
      <c r="V427" s="12">
        <f t="shared" si="126"/>
        <v>6</v>
      </c>
      <c r="W427" s="12">
        <f t="shared" si="127"/>
        <v>2</v>
      </c>
      <c r="X427" s="12">
        <f t="shared" si="128"/>
        <v>3</v>
      </c>
    </row>
    <row r="428" spans="2:24" ht="23.1" customHeight="1" outlineLevel="1" x14ac:dyDescent="0.4">
      <c r="B428" s="41">
        <v>23</v>
      </c>
      <c r="C428" s="11" t="str">
        <f t="shared" ca="1" si="115"/>
        <v/>
      </c>
      <c r="D428" s="11" t="str">
        <f t="shared" ca="1" si="116"/>
        <v/>
      </c>
      <c r="E428" s="65"/>
      <c r="F428" s="11" t="str">
        <f t="shared" si="129"/>
        <v/>
      </c>
      <c r="G428" s="65"/>
      <c r="H428" s="11" t="str">
        <f t="shared" ca="1" si="117"/>
        <v/>
      </c>
      <c r="I428" s="11"/>
      <c r="J428" s="11" t="str">
        <f t="shared" ca="1" si="119"/>
        <v/>
      </c>
      <c r="M428" s="42">
        <v>23</v>
      </c>
      <c r="N428" s="12">
        <f t="shared" ca="1" si="120"/>
        <v>0</v>
      </c>
      <c r="O428" s="13" t="str">
        <f t="shared" ca="1" si="121"/>
        <v/>
      </c>
      <c r="P428" s="13" t="str">
        <f t="shared" ca="1" si="122"/>
        <v/>
      </c>
      <c r="Q428" s="56">
        <v>3</v>
      </c>
      <c r="R428" s="56">
        <v>9</v>
      </c>
      <c r="S428" s="12" t="str">
        <f t="shared" si="123"/>
        <v>39</v>
      </c>
      <c r="T428" s="12">
        <f t="shared" si="124"/>
        <v>9</v>
      </c>
      <c r="U428" s="12">
        <f t="shared" ca="1" si="125"/>
        <v>0</v>
      </c>
      <c r="V428" s="12">
        <f t="shared" si="126"/>
        <v>6</v>
      </c>
      <c r="W428" s="12">
        <f t="shared" si="127"/>
        <v>2</v>
      </c>
      <c r="X428" s="12">
        <f t="shared" si="128"/>
        <v>3</v>
      </c>
    </row>
    <row r="429" spans="2:24" ht="23.1" customHeight="1" outlineLevel="1" x14ac:dyDescent="0.4">
      <c r="B429" s="41">
        <v>24</v>
      </c>
      <c r="C429" s="11" t="str">
        <f t="shared" ca="1" si="115"/>
        <v/>
      </c>
      <c r="D429" s="11" t="str">
        <f t="shared" ca="1" si="116"/>
        <v/>
      </c>
      <c r="E429" s="65"/>
      <c r="F429" s="11" t="str">
        <f t="shared" si="129"/>
        <v/>
      </c>
      <c r="G429" s="65"/>
      <c r="H429" s="11" t="str">
        <f t="shared" ca="1" si="117"/>
        <v/>
      </c>
      <c r="I429" s="11"/>
      <c r="J429" s="11" t="str">
        <f t="shared" ca="1" si="119"/>
        <v/>
      </c>
      <c r="M429" s="42">
        <v>24</v>
      </c>
      <c r="N429" s="12">
        <f t="shared" ca="1" si="120"/>
        <v>0</v>
      </c>
      <c r="O429" s="13" t="str">
        <f t="shared" ca="1" si="121"/>
        <v/>
      </c>
      <c r="P429" s="13" t="str">
        <f t="shared" ca="1" si="122"/>
        <v/>
      </c>
      <c r="Q429" s="56">
        <v>3</v>
      </c>
      <c r="R429" s="56">
        <v>10</v>
      </c>
      <c r="S429" s="12" t="str">
        <f t="shared" si="123"/>
        <v>310</v>
      </c>
      <c r="T429" s="12">
        <f t="shared" si="124"/>
        <v>9</v>
      </c>
      <c r="U429" s="12">
        <f t="shared" ca="1" si="125"/>
        <v>0</v>
      </c>
      <c r="V429" s="12">
        <f t="shared" si="126"/>
        <v>6</v>
      </c>
      <c r="W429" s="12">
        <f t="shared" si="127"/>
        <v>2</v>
      </c>
      <c r="X429" s="12">
        <f t="shared" si="128"/>
        <v>3</v>
      </c>
    </row>
    <row r="430" spans="2:24" ht="23.1" customHeight="1" outlineLevel="1" x14ac:dyDescent="0.4">
      <c r="B430" s="41">
        <v>25</v>
      </c>
      <c r="C430" s="11" t="str">
        <f t="shared" ca="1" si="115"/>
        <v/>
      </c>
      <c r="D430" s="11" t="str">
        <f t="shared" ca="1" si="116"/>
        <v/>
      </c>
      <c r="E430" s="65"/>
      <c r="F430" s="11" t="str">
        <f t="shared" si="129"/>
        <v/>
      </c>
      <c r="G430" s="65"/>
      <c r="H430" s="11" t="str">
        <f t="shared" ca="1" si="117"/>
        <v/>
      </c>
      <c r="I430" s="11"/>
      <c r="J430" s="11" t="str">
        <f t="shared" ca="1" si="119"/>
        <v/>
      </c>
      <c r="M430" s="42">
        <v>25</v>
      </c>
      <c r="N430" s="12">
        <f t="shared" ca="1" si="120"/>
        <v>0</v>
      </c>
      <c r="O430" s="13" t="str">
        <f t="shared" ca="1" si="121"/>
        <v/>
      </c>
      <c r="P430" s="13" t="str">
        <f t="shared" ca="1" si="122"/>
        <v/>
      </c>
      <c r="Q430" s="56">
        <v>4</v>
      </c>
      <c r="R430" s="56">
        <v>5</v>
      </c>
      <c r="S430" s="12" t="str">
        <f t="shared" si="123"/>
        <v>45</v>
      </c>
      <c r="T430" s="12">
        <f t="shared" si="124"/>
        <v>9</v>
      </c>
      <c r="U430" s="12">
        <f t="shared" ca="1" si="125"/>
        <v>0</v>
      </c>
      <c r="V430" s="12">
        <f t="shared" si="126"/>
        <v>6</v>
      </c>
      <c r="W430" s="12">
        <f t="shared" si="127"/>
        <v>2</v>
      </c>
      <c r="X430" s="12">
        <f t="shared" si="128"/>
        <v>3</v>
      </c>
    </row>
    <row r="431" spans="2:24" ht="23.1" customHeight="1" outlineLevel="1" x14ac:dyDescent="0.4">
      <c r="B431" s="41">
        <v>26</v>
      </c>
      <c r="C431" s="11" t="str">
        <f t="shared" ca="1" si="115"/>
        <v/>
      </c>
      <c r="D431" s="11" t="str">
        <f t="shared" ca="1" si="116"/>
        <v/>
      </c>
      <c r="E431" s="65"/>
      <c r="F431" s="11" t="str">
        <f t="shared" si="129"/>
        <v/>
      </c>
      <c r="G431" s="65"/>
      <c r="H431" s="11" t="str">
        <f t="shared" ca="1" si="117"/>
        <v/>
      </c>
      <c r="I431" s="11"/>
      <c r="J431" s="11" t="str">
        <f t="shared" ca="1" si="119"/>
        <v/>
      </c>
      <c r="M431" s="42">
        <v>26</v>
      </c>
      <c r="N431" s="12">
        <f t="shared" ca="1" si="120"/>
        <v>0</v>
      </c>
      <c r="O431" s="13" t="str">
        <f t="shared" ca="1" si="121"/>
        <v/>
      </c>
      <c r="P431" s="13" t="str">
        <f t="shared" ca="1" si="122"/>
        <v/>
      </c>
      <c r="Q431" s="56">
        <v>4</v>
      </c>
      <c r="R431" s="56">
        <v>6</v>
      </c>
      <c r="S431" s="12" t="str">
        <f t="shared" si="123"/>
        <v>46</v>
      </c>
      <c r="T431" s="12">
        <f t="shared" si="124"/>
        <v>9</v>
      </c>
      <c r="U431" s="12">
        <f t="shared" ca="1" si="125"/>
        <v>0</v>
      </c>
      <c r="V431" s="12">
        <f t="shared" si="126"/>
        <v>6</v>
      </c>
      <c r="W431" s="12">
        <f t="shared" si="127"/>
        <v>2</v>
      </c>
      <c r="X431" s="12">
        <f t="shared" si="128"/>
        <v>3</v>
      </c>
    </row>
    <row r="432" spans="2:24" ht="23.1" customHeight="1" outlineLevel="1" x14ac:dyDescent="0.4">
      <c r="B432" s="41">
        <v>27</v>
      </c>
      <c r="C432" s="11" t="str">
        <f t="shared" ca="1" si="115"/>
        <v/>
      </c>
      <c r="D432" s="11" t="str">
        <f t="shared" ca="1" si="116"/>
        <v/>
      </c>
      <c r="E432" s="65"/>
      <c r="F432" s="11" t="str">
        <f t="shared" si="129"/>
        <v/>
      </c>
      <c r="G432" s="65"/>
      <c r="H432" s="11" t="str">
        <f t="shared" ca="1" si="117"/>
        <v/>
      </c>
      <c r="I432" s="11"/>
      <c r="J432" s="11" t="str">
        <f t="shared" ca="1" si="119"/>
        <v/>
      </c>
      <c r="M432" s="42">
        <v>27</v>
      </c>
      <c r="N432" s="12">
        <f t="shared" ca="1" si="120"/>
        <v>0</v>
      </c>
      <c r="O432" s="13" t="str">
        <f t="shared" ca="1" si="121"/>
        <v/>
      </c>
      <c r="P432" s="13" t="str">
        <f t="shared" ca="1" si="122"/>
        <v/>
      </c>
      <c r="Q432" s="56">
        <v>4</v>
      </c>
      <c r="R432" s="56">
        <v>7</v>
      </c>
      <c r="S432" s="12" t="str">
        <f t="shared" si="123"/>
        <v>47</v>
      </c>
      <c r="T432" s="12">
        <f t="shared" si="124"/>
        <v>9</v>
      </c>
      <c r="U432" s="12">
        <f t="shared" ca="1" si="125"/>
        <v>0</v>
      </c>
      <c r="V432" s="12">
        <f t="shared" si="126"/>
        <v>6</v>
      </c>
      <c r="W432" s="12">
        <f t="shared" si="127"/>
        <v>2</v>
      </c>
      <c r="X432" s="12">
        <f t="shared" si="128"/>
        <v>3</v>
      </c>
    </row>
    <row r="433" spans="2:24" ht="23.1" customHeight="1" outlineLevel="1" x14ac:dyDescent="0.4">
      <c r="B433" s="41">
        <v>28</v>
      </c>
      <c r="C433" s="11" t="str">
        <f t="shared" ca="1" si="115"/>
        <v/>
      </c>
      <c r="D433" s="11" t="str">
        <f t="shared" ca="1" si="116"/>
        <v/>
      </c>
      <c r="E433" s="65"/>
      <c r="F433" s="11" t="str">
        <f t="shared" si="129"/>
        <v/>
      </c>
      <c r="G433" s="65"/>
      <c r="H433" s="11" t="str">
        <f t="shared" ca="1" si="117"/>
        <v/>
      </c>
      <c r="I433" s="11"/>
      <c r="J433" s="11" t="str">
        <f t="shared" ca="1" si="119"/>
        <v/>
      </c>
      <c r="M433" s="42">
        <v>28</v>
      </c>
      <c r="N433" s="12">
        <f t="shared" ca="1" si="120"/>
        <v>0</v>
      </c>
      <c r="O433" s="13" t="str">
        <f t="shared" ca="1" si="121"/>
        <v/>
      </c>
      <c r="P433" s="13" t="str">
        <f t="shared" ca="1" si="122"/>
        <v/>
      </c>
      <c r="Q433" s="56">
        <v>4</v>
      </c>
      <c r="R433" s="56">
        <v>8</v>
      </c>
      <c r="S433" s="12" t="str">
        <f t="shared" si="123"/>
        <v>48</v>
      </c>
      <c r="T433" s="12">
        <f t="shared" si="124"/>
        <v>9</v>
      </c>
      <c r="U433" s="12">
        <f t="shared" ca="1" si="125"/>
        <v>0</v>
      </c>
      <c r="V433" s="12">
        <f t="shared" si="126"/>
        <v>6</v>
      </c>
      <c r="W433" s="12">
        <f t="shared" si="127"/>
        <v>2</v>
      </c>
      <c r="X433" s="12">
        <f t="shared" si="128"/>
        <v>3</v>
      </c>
    </row>
    <row r="434" spans="2:24" ht="23.1" customHeight="1" outlineLevel="1" x14ac:dyDescent="0.4">
      <c r="B434" s="41">
        <v>29</v>
      </c>
      <c r="C434" s="11" t="str">
        <f t="shared" ca="1" si="115"/>
        <v/>
      </c>
      <c r="D434" s="11" t="str">
        <f t="shared" ca="1" si="116"/>
        <v/>
      </c>
      <c r="E434" s="65"/>
      <c r="F434" s="11" t="str">
        <f t="shared" si="129"/>
        <v/>
      </c>
      <c r="G434" s="65"/>
      <c r="H434" s="11" t="str">
        <f t="shared" ca="1" si="117"/>
        <v/>
      </c>
      <c r="I434" s="11"/>
      <c r="J434" s="11" t="str">
        <f t="shared" ca="1" si="119"/>
        <v/>
      </c>
      <c r="M434" s="42">
        <v>29</v>
      </c>
      <c r="N434" s="12">
        <f t="shared" ca="1" si="120"/>
        <v>0</v>
      </c>
      <c r="O434" s="13" t="str">
        <f t="shared" ca="1" si="121"/>
        <v/>
      </c>
      <c r="P434" s="13" t="str">
        <f t="shared" ca="1" si="122"/>
        <v/>
      </c>
      <c r="Q434" s="56">
        <v>4</v>
      </c>
      <c r="R434" s="56">
        <v>9</v>
      </c>
      <c r="S434" s="12" t="str">
        <f t="shared" si="123"/>
        <v>49</v>
      </c>
      <c r="T434" s="12">
        <f t="shared" si="124"/>
        <v>9</v>
      </c>
      <c r="U434" s="12">
        <f t="shared" ca="1" si="125"/>
        <v>0</v>
      </c>
      <c r="V434" s="12">
        <f t="shared" si="126"/>
        <v>6</v>
      </c>
      <c r="W434" s="12">
        <f t="shared" si="127"/>
        <v>2</v>
      </c>
      <c r="X434" s="12">
        <f t="shared" si="128"/>
        <v>3</v>
      </c>
    </row>
    <row r="435" spans="2:24" ht="23.1" customHeight="1" outlineLevel="1" x14ac:dyDescent="0.4">
      <c r="B435" s="41">
        <v>30</v>
      </c>
      <c r="C435" s="11" t="str">
        <f t="shared" ca="1" si="115"/>
        <v/>
      </c>
      <c r="D435" s="11" t="str">
        <f t="shared" ca="1" si="116"/>
        <v/>
      </c>
      <c r="E435" s="65"/>
      <c r="F435" s="11" t="str">
        <f t="shared" si="129"/>
        <v/>
      </c>
      <c r="G435" s="65"/>
      <c r="H435" s="11" t="str">
        <f t="shared" ca="1" si="117"/>
        <v/>
      </c>
      <c r="I435" s="11"/>
      <c r="J435" s="11" t="str">
        <f t="shared" ca="1" si="119"/>
        <v/>
      </c>
      <c r="M435" s="42">
        <v>30</v>
      </c>
      <c r="N435" s="12">
        <f t="shared" ca="1" si="120"/>
        <v>0</v>
      </c>
      <c r="O435" s="13" t="str">
        <f t="shared" ca="1" si="121"/>
        <v/>
      </c>
      <c r="P435" s="13" t="str">
        <f t="shared" ca="1" si="122"/>
        <v/>
      </c>
      <c r="Q435" s="56">
        <v>4</v>
      </c>
      <c r="R435" s="56">
        <v>10</v>
      </c>
      <c r="S435" s="12" t="str">
        <f t="shared" si="123"/>
        <v>410</v>
      </c>
      <c r="T435" s="12">
        <f t="shared" si="124"/>
        <v>9</v>
      </c>
      <c r="U435" s="12">
        <f t="shared" ca="1" si="125"/>
        <v>0</v>
      </c>
      <c r="V435" s="12">
        <f t="shared" si="126"/>
        <v>6</v>
      </c>
      <c r="W435" s="12">
        <f t="shared" si="127"/>
        <v>2</v>
      </c>
      <c r="X435" s="12">
        <f t="shared" si="128"/>
        <v>3</v>
      </c>
    </row>
    <row r="436" spans="2:24" ht="23.1" customHeight="1" outlineLevel="1" x14ac:dyDescent="0.4">
      <c r="B436" s="41">
        <v>31</v>
      </c>
      <c r="C436" s="11" t="str">
        <f t="shared" ca="1" si="115"/>
        <v/>
      </c>
      <c r="D436" s="11" t="str">
        <f t="shared" ca="1" si="116"/>
        <v/>
      </c>
      <c r="E436" s="65"/>
      <c r="F436" s="11" t="str">
        <f t="shared" si="129"/>
        <v/>
      </c>
      <c r="G436" s="65"/>
      <c r="H436" s="11" t="str">
        <f t="shared" ca="1" si="117"/>
        <v/>
      </c>
      <c r="I436" s="11"/>
      <c r="J436" s="11" t="str">
        <f t="shared" ca="1" si="119"/>
        <v/>
      </c>
      <c r="M436" s="42">
        <v>31</v>
      </c>
      <c r="N436" s="12">
        <f t="shared" ca="1" si="120"/>
        <v>0</v>
      </c>
      <c r="O436" s="13" t="str">
        <f t="shared" ca="1" si="121"/>
        <v/>
      </c>
      <c r="P436" s="13" t="str">
        <f t="shared" ca="1" si="122"/>
        <v/>
      </c>
      <c r="Q436" s="56">
        <v>5</v>
      </c>
      <c r="R436" s="56">
        <v>6</v>
      </c>
      <c r="S436" s="12" t="str">
        <f t="shared" si="123"/>
        <v>56</v>
      </c>
      <c r="T436" s="12">
        <f t="shared" si="124"/>
        <v>9</v>
      </c>
      <c r="U436" s="12">
        <f t="shared" ca="1" si="125"/>
        <v>0</v>
      </c>
      <c r="V436" s="12">
        <f t="shared" si="126"/>
        <v>6</v>
      </c>
      <c r="W436" s="12">
        <f t="shared" si="127"/>
        <v>2</v>
      </c>
      <c r="X436" s="12">
        <f t="shared" si="128"/>
        <v>3</v>
      </c>
    </row>
    <row r="437" spans="2:24" ht="23.1" customHeight="1" outlineLevel="1" x14ac:dyDescent="0.4">
      <c r="B437" s="41">
        <v>32</v>
      </c>
      <c r="C437" s="11" t="str">
        <f t="shared" ca="1" si="115"/>
        <v/>
      </c>
      <c r="D437" s="11" t="str">
        <f t="shared" ca="1" si="116"/>
        <v/>
      </c>
      <c r="E437" s="65"/>
      <c r="F437" s="11" t="str">
        <f t="shared" si="129"/>
        <v/>
      </c>
      <c r="G437" s="65"/>
      <c r="H437" s="11" t="str">
        <f t="shared" ca="1" si="117"/>
        <v/>
      </c>
      <c r="I437" s="11"/>
      <c r="J437" s="11" t="str">
        <f t="shared" ca="1" si="119"/>
        <v/>
      </c>
      <c r="M437" s="42">
        <v>32</v>
      </c>
      <c r="N437" s="12">
        <f t="shared" ca="1" si="120"/>
        <v>0</v>
      </c>
      <c r="O437" s="13" t="str">
        <f t="shared" ca="1" si="121"/>
        <v/>
      </c>
      <c r="P437" s="13" t="str">
        <f t="shared" ca="1" si="122"/>
        <v/>
      </c>
      <c r="Q437" s="56">
        <v>5</v>
      </c>
      <c r="R437" s="56">
        <v>7</v>
      </c>
      <c r="S437" s="12" t="str">
        <f t="shared" si="123"/>
        <v>57</v>
      </c>
      <c r="T437" s="12">
        <f t="shared" si="124"/>
        <v>9</v>
      </c>
      <c r="U437" s="12">
        <f t="shared" ca="1" si="125"/>
        <v>0</v>
      </c>
      <c r="V437" s="12">
        <f t="shared" si="126"/>
        <v>6</v>
      </c>
      <c r="W437" s="12">
        <f t="shared" si="127"/>
        <v>2</v>
      </c>
      <c r="X437" s="12">
        <f t="shared" si="128"/>
        <v>3</v>
      </c>
    </row>
    <row r="438" spans="2:24" ht="23.1" customHeight="1" outlineLevel="1" x14ac:dyDescent="0.4">
      <c r="B438" s="41">
        <v>33</v>
      </c>
      <c r="C438" s="11" t="str">
        <f t="shared" ca="1" si="115"/>
        <v/>
      </c>
      <c r="D438" s="11" t="str">
        <f t="shared" ca="1" si="116"/>
        <v/>
      </c>
      <c r="E438" s="65"/>
      <c r="F438" s="11" t="str">
        <f t="shared" si="129"/>
        <v/>
      </c>
      <c r="G438" s="65"/>
      <c r="H438" s="11" t="str">
        <f t="shared" ca="1" si="117"/>
        <v/>
      </c>
      <c r="I438" s="11"/>
      <c r="J438" s="11" t="str">
        <f t="shared" ca="1" si="119"/>
        <v/>
      </c>
      <c r="M438" s="42">
        <v>33</v>
      </c>
      <c r="N438" s="12">
        <f t="shared" ca="1" si="120"/>
        <v>0</v>
      </c>
      <c r="O438" s="13" t="str">
        <f t="shared" ca="1" si="121"/>
        <v/>
      </c>
      <c r="P438" s="13" t="str">
        <f t="shared" ca="1" si="122"/>
        <v/>
      </c>
      <c r="Q438" s="56">
        <v>5</v>
      </c>
      <c r="R438" s="56">
        <v>8</v>
      </c>
      <c r="S438" s="12" t="str">
        <f t="shared" si="123"/>
        <v>58</v>
      </c>
      <c r="T438" s="12">
        <f t="shared" si="124"/>
        <v>9</v>
      </c>
      <c r="U438" s="12">
        <f t="shared" ca="1" si="125"/>
        <v>0</v>
      </c>
      <c r="V438" s="12">
        <f t="shared" si="126"/>
        <v>6</v>
      </c>
      <c r="W438" s="12">
        <f t="shared" si="127"/>
        <v>2</v>
      </c>
      <c r="X438" s="12">
        <f t="shared" si="128"/>
        <v>3</v>
      </c>
    </row>
    <row r="439" spans="2:24" ht="23.1" customHeight="1" outlineLevel="1" x14ac:dyDescent="0.4">
      <c r="B439" s="41">
        <v>34</v>
      </c>
      <c r="C439" s="11" t="str">
        <f t="shared" ca="1" si="115"/>
        <v/>
      </c>
      <c r="D439" s="11" t="str">
        <f t="shared" ca="1" si="116"/>
        <v/>
      </c>
      <c r="E439" s="65"/>
      <c r="F439" s="11" t="str">
        <f t="shared" si="129"/>
        <v/>
      </c>
      <c r="G439" s="65"/>
      <c r="H439" s="11" t="str">
        <f t="shared" ca="1" si="117"/>
        <v/>
      </c>
      <c r="I439" s="11"/>
      <c r="J439" s="11" t="str">
        <f t="shared" ca="1" si="119"/>
        <v/>
      </c>
      <c r="M439" s="42">
        <v>34</v>
      </c>
      <c r="N439" s="12">
        <f t="shared" ca="1" si="120"/>
        <v>0</v>
      </c>
      <c r="O439" s="13" t="str">
        <f t="shared" ca="1" si="121"/>
        <v/>
      </c>
      <c r="P439" s="13" t="str">
        <f t="shared" ca="1" si="122"/>
        <v/>
      </c>
      <c r="Q439" s="56">
        <v>5</v>
      </c>
      <c r="R439" s="56">
        <v>9</v>
      </c>
      <c r="S439" s="12" t="str">
        <f t="shared" si="123"/>
        <v>59</v>
      </c>
      <c r="T439" s="12">
        <f t="shared" si="124"/>
        <v>9</v>
      </c>
      <c r="U439" s="12">
        <f t="shared" ca="1" si="125"/>
        <v>0</v>
      </c>
      <c r="V439" s="12">
        <f t="shared" si="126"/>
        <v>6</v>
      </c>
      <c r="W439" s="12">
        <f t="shared" si="127"/>
        <v>2</v>
      </c>
      <c r="X439" s="12">
        <f t="shared" si="128"/>
        <v>3</v>
      </c>
    </row>
    <row r="440" spans="2:24" ht="23.1" customHeight="1" outlineLevel="1" x14ac:dyDescent="0.4">
      <c r="B440" s="41">
        <v>35</v>
      </c>
      <c r="C440" s="11" t="str">
        <f t="shared" ca="1" si="115"/>
        <v/>
      </c>
      <c r="D440" s="11" t="str">
        <f t="shared" ca="1" si="116"/>
        <v/>
      </c>
      <c r="E440" s="65"/>
      <c r="F440" s="11" t="str">
        <f t="shared" si="129"/>
        <v/>
      </c>
      <c r="G440" s="65"/>
      <c r="H440" s="11" t="str">
        <f t="shared" ca="1" si="117"/>
        <v/>
      </c>
      <c r="I440" s="11"/>
      <c r="J440" s="11" t="str">
        <f t="shared" ca="1" si="119"/>
        <v/>
      </c>
      <c r="M440" s="42">
        <v>35</v>
      </c>
      <c r="N440" s="12">
        <f t="shared" ca="1" si="120"/>
        <v>0</v>
      </c>
      <c r="O440" s="13" t="str">
        <f t="shared" ca="1" si="121"/>
        <v/>
      </c>
      <c r="P440" s="13" t="str">
        <f t="shared" ca="1" si="122"/>
        <v/>
      </c>
      <c r="Q440" s="56">
        <v>5</v>
      </c>
      <c r="R440" s="56">
        <v>10</v>
      </c>
      <c r="S440" s="12" t="str">
        <f t="shared" si="123"/>
        <v>510</v>
      </c>
      <c r="T440" s="12">
        <f t="shared" si="124"/>
        <v>9</v>
      </c>
      <c r="U440" s="12">
        <f t="shared" ca="1" si="125"/>
        <v>0</v>
      </c>
      <c r="V440" s="12">
        <f t="shared" si="126"/>
        <v>6</v>
      </c>
      <c r="W440" s="12">
        <f t="shared" si="127"/>
        <v>2</v>
      </c>
      <c r="X440" s="12">
        <f t="shared" si="128"/>
        <v>3</v>
      </c>
    </row>
    <row r="441" spans="2:24" ht="23.1" customHeight="1" outlineLevel="1" x14ac:dyDescent="0.4">
      <c r="B441" s="41">
        <v>36</v>
      </c>
      <c r="C441" s="11" t="str">
        <f t="shared" ca="1" si="115"/>
        <v/>
      </c>
      <c r="D441" s="11" t="str">
        <f t="shared" ca="1" si="116"/>
        <v/>
      </c>
      <c r="E441" s="65"/>
      <c r="F441" s="11" t="str">
        <f t="shared" si="129"/>
        <v/>
      </c>
      <c r="G441" s="65"/>
      <c r="H441" s="11" t="str">
        <f t="shared" ca="1" si="117"/>
        <v/>
      </c>
      <c r="I441" s="11"/>
      <c r="J441" s="11" t="str">
        <f t="shared" ca="1" si="119"/>
        <v/>
      </c>
      <c r="M441" s="42">
        <v>36</v>
      </c>
      <c r="N441" s="12">
        <f t="shared" ca="1" si="120"/>
        <v>0</v>
      </c>
      <c r="O441" s="13" t="str">
        <f t="shared" ca="1" si="121"/>
        <v/>
      </c>
      <c r="P441" s="13" t="str">
        <f t="shared" ca="1" si="122"/>
        <v/>
      </c>
      <c r="Q441" s="56">
        <v>6</v>
      </c>
      <c r="R441" s="56">
        <v>7</v>
      </c>
      <c r="S441" s="12" t="str">
        <f t="shared" si="123"/>
        <v>67</v>
      </c>
      <c r="T441" s="12">
        <f t="shared" si="124"/>
        <v>9</v>
      </c>
      <c r="U441" s="12">
        <f t="shared" ca="1" si="125"/>
        <v>0</v>
      </c>
      <c r="V441" s="12">
        <f t="shared" si="126"/>
        <v>6</v>
      </c>
      <c r="W441" s="12">
        <f t="shared" si="127"/>
        <v>2</v>
      </c>
      <c r="X441" s="12">
        <f t="shared" si="128"/>
        <v>3</v>
      </c>
    </row>
    <row r="442" spans="2:24" ht="23.1" customHeight="1" outlineLevel="1" x14ac:dyDescent="0.4">
      <c r="B442" s="41">
        <v>37</v>
      </c>
      <c r="C442" s="11" t="str">
        <f t="shared" ca="1" si="115"/>
        <v/>
      </c>
      <c r="D442" s="11" t="str">
        <f t="shared" ca="1" si="116"/>
        <v/>
      </c>
      <c r="E442" s="65"/>
      <c r="F442" s="11" t="str">
        <f t="shared" si="129"/>
        <v/>
      </c>
      <c r="G442" s="65"/>
      <c r="H442" s="11" t="str">
        <f t="shared" ca="1" si="117"/>
        <v/>
      </c>
      <c r="I442" s="11"/>
      <c r="J442" s="11" t="str">
        <f t="shared" ca="1" si="119"/>
        <v/>
      </c>
      <c r="M442" s="42">
        <v>37</v>
      </c>
      <c r="N442" s="12">
        <f t="shared" ca="1" si="120"/>
        <v>0</v>
      </c>
      <c r="O442" s="13" t="str">
        <f t="shared" ca="1" si="121"/>
        <v/>
      </c>
      <c r="P442" s="13" t="str">
        <f t="shared" ca="1" si="122"/>
        <v/>
      </c>
      <c r="Q442" s="56">
        <v>6</v>
      </c>
      <c r="R442" s="56">
        <v>8</v>
      </c>
      <c r="S442" s="12" t="str">
        <f t="shared" si="123"/>
        <v>68</v>
      </c>
      <c r="T442" s="12">
        <f t="shared" si="124"/>
        <v>9</v>
      </c>
      <c r="U442" s="12">
        <f t="shared" ca="1" si="125"/>
        <v>0</v>
      </c>
      <c r="V442" s="12">
        <f t="shared" si="126"/>
        <v>6</v>
      </c>
      <c r="W442" s="12">
        <f t="shared" si="127"/>
        <v>2</v>
      </c>
      <c r="X442" s="12">
        <f t="shared" si="128"/>
        <v>3</v>
      </c>
    </row>
    <row r="443" spans="2:24" ht="23.1" customHeight="1" outlineLevel="1" x14ac:dyDescent="0.4">
      <c r="B443" s="41">
        <v>38</v>
      </c>
      <c r="C443" s="11" t="str">
        <f t="shared" ca="1" si="115"/>
        <v/>
      </c>
      <c r="D443" s="11" t="str">
        <f t="shared" ca="1" si="116"/>
        <v/>
      </c>
      <c r="E443" s="65"/>
      <c r="F443" s="11" t="str">
        <f t="shared" si="129"/>
        <v/>
      </c>
      <c r="G443" s="65"/>
      <c r="H443" s="11" t="str">
        <f t="shared" ca="1" si="117"/>
        <v/>
      </c>
      <c r="I443" s="11"/>
      <c r="J443" s="11" t="str">
        <f t="shared" ca="1" si="119"/>
        <v/>
      </c>
      <c r="M443" s="42">
        <v>38</v>
      </c>
      <c r="N443" s="12">
        <f t="shared" ca="1" si="120"/>
        <v>0</v>
      </c>
      <c r="O443" s="13" t="str">
        <f t="shared" ca="1" si="121"/>
        <v/>
      </c>
      <c r="P443" s="13" t="str">
        <f t="shared" ca="1" si="122"/>
        <v/>
      </c>
      <c r="Q443" s="56">
        <v>6</v>
      </c>
      <c r="R443" s="56">
        <v>9</v>
      </c>
      <c r="S443" s="12" t="str">
        <f t="shared" si="123"/>
        <v>69</v>
      </c>
      <c r="T443" s="12">
        <f t="shared" si="124"/>
        <v>9</v>
      </c>
      <c r="U443" s="12">
        <f t="shared" ca="1" si="125"/>
        <v>0</v>
      </c>
      <c r="V443" s="12">
        <f t="shared" si="126"/>
        <v>6</v>
      </c>
      <c r="W443" s="12">
        <f t="shared" si="127"/>
        <v>2</v>
      </c>
      <c r="X443" s="12">
        <f t="shared" si="128"/>
        <v>3</v>
      </c>
    </row>
    <row r="444" spans="2:24" ht="23.1" customHeight="1" outlineLevel="1" x14ac:dyDescent="0.4">
      <c r="B444" s="41">
        <v>39</v>
      </c>
      <c r="C444" s="11" t="str">
        <f t="shared" ca="1" si="115"/>
        <v/>
      </c>
      <c r="D444" s="11" t="str">
        <f t="shared" ca="1" si="116"/>
        <v/>
      </c>
      <c r="E444" s="65"/>
      <c r="F444" s="11" t="str">
        <f t="shared" si="129"/>
        <v/>
      </c>
      <c r="G444" s="65"/>
      <c r="H444" s="11" t="str">
        <f t="shared" ca="1" si="117"/>
        <v/>
      </c>
      <c r="I444" s="11"/>
      <c r="J444" s="11" t="str">
        <f t="shared" ca="1" si="119"/>
        <v/>
      </c>
      <c r="M444" s="42">
        <v>39</v>
      </c>
      <c r="N444" s="12">
        <f t="shared" ca="1" si="120"/>
        <v>0</v>
      </c>
      <c r="O444" s="13" t="str">
        <f t="shared" ca="1" si="121"/>
        <v/>
      </c>
      <c r="P444" s="13" t="str">
        <f t="shared" ca="1" si="122"/>
        <v/>
      </c>
      <c r="Q444" s="56">
        <v>6</v>
      </c>
      <c r="R444" s="56">
        <v>10</v>
      </c>
      <c r="S444" s="12" t="str">
        <f t="shared" si="123"/>
        <v>610</v>
      </c>
      <c r="T444" s="12">
        <f t="shared" si="124"/>
        <v>9</v>
      </c>
      <c r="U444" s="12">
        <f t="shared" ca="1" si="125"/>
        <v>0</v>
      </c>
      <c r="V444" s="12">
        <f t="shared" si="126"/>
        <v>6</v>
      </c>
      <c r="W444" s="12">
        <f t="shared" si="127"/>
        <v>2</v>
      </c>
      <c r="X444" s="12">
        <f t="shared" si="128"/>
        <v>3</v>
      </c>
    </row>
    <row r="445" spans="2:24" ht="23.1" customHeight="1" outlineLevel="1" x14ac:dyDescent="0.4">
      <c r="B445" s="41">
        <v>40</v>
      </c>
      <c r="C445" s="11" t="str">
        <f t="shared" ca="1" si="115"/>
        <v/>
      </c>
      <c r="D445" s="11" t="str">
        <f t="shared" ca="1" si="116"/>
        <v/>
      </c>
      <c r="E445" s="65"/>
      <c r="F445" s="11" t="str">
        <f t="shared" si="129"/>
        <v/>
      </c>
      <c r="G445" s="65"/>
      <c r="H445" s="11" t="str">
        <f t="shared" ca="1" si="117"/>
        <v/>
      </c>
      <c r="I445" s="11"/>
      <c r="J445" s="11" t="str">
        <f t="shared" ca="1" si="119"/>
        <v/>
      </c>
      <c r="M445" s="42">
        <v>40</v>
      </c>
      <c r="N445" s="12">
        <f t="shared" ca="1" si="120"/>
        <v>0</v>
      </c>
      <c r="O445" s="13" t="str">
        <f t="shared" ca="1" si="121"/>
        <v/>
      </c>
      <c r="P445" s="13" t="str">
        <f t="shared" ca="1" si="122"/>
        <v/>
      </c>
      <c r="Q445" s="56">
        <v>7</v>
      </c>
      <c r="R445" s="56">
        <v>8</v>
      </c>
      <c r="S445" s="12" t="str">
        <f t="shared" si="123"/>
        <v>78</v>
      </c>
      <c r="T445" s="12">
        <f t="shared" si="124"/>
        <v>9</v>
      </c>
      <c r="U445" s="12">
        <f t="shared" ca="1" si="125"/>
        <v>0</v>
      </c>
      <c r="V445" s="12">
        <f t="shared" si="126"/>
        <v>6</v>
      </c>
      <c r="W445" s="12">
        <f t="shared" si="127"/>
        <v>2</v>
      </c>
      <c r="X445" s="12">
        <f t="shared" si="128"/>
        <v>3</v>
      </c>
    </row>
    <row r="446" spans="2:24" ht="23.1" customHeight="1" outlineLevel="1" x14ac:dyDescent="0.4">
      <c r="B446" s="41">
        <v>41</v>
      </c>
      <c r="C446" s="11" t="str">
        <f t="shared" ca="1" si="115"/>
        <v/>
      </c>
      <c r="D446" s="11" t="str">
        <f t="shared" ca="1" si="116"/>
        <v/>
      </c>
      <c r="E446" s="65"/>
      <c r="F446" s="11" t="str">
        <f t="shared" si="129"/>
        <v/>
      </c>
      <c r="G446" s="65"/>
      <c r="H446" s="11" t="str">
        <f t="shared" ca="1" si="117"/>
        <v/>
      </c>
      <c r="I446" s="11"/>
      <c r="J446" s="11" t="str">
        <f t="shared" ca="1" si="119"/>
        <v/>
      </c>
      <c r="M446" s="42">
        <v>41</v>
      </c>
      <c r="N446" s="12">
        <f t="shared" ca="1" si="120"/>
        <v>0</v>
      </c>
      <c r="O446" s="13" t="str">
        <f t="shared" ca="1" si="121"/>
        <v/>
      </c>
      <c r="P446" s="13" t="str">
        <f t="shared" ca="1" si="122"/>
        <v/>
      </c>
      <c r="Q446" s="56">
        <v>7</v>
      </c>
      <c r="R446" s="56">
        <v>9</v>
      </c>
      <c r="S446" s="12" t="str">
        <f t="shared" si="123"/>
        <v>79</v>
      </c>
      <c r="T446" s="12">
        <f t="shared" si="124"/>
        <v>9</v>
      </c>
      <c r="U446" s="12">
        <f t="shared" ca="1" si="125"/>
        <v>0</v>
      </c>
      <c r="V446" s="12">
        <f t="shared" si="126"/>
        <v>6</v>
      </c>
      <c r="W446" s="12">
        <f t="shared" si="127"/>
        <v>2</v>
      </c>
      <c r="X446" s="12">
        <f t="shared" si="128"/>
        <v>3</v>
      </c>
    </row>
    <row r="447" spans="2:24" ht="23.1" customHeight="1" outlineLevel="1" x14ac:dyDescent="0.4">
      <c r="B447" s="41">
        <v>42</v>
      </c>
      <c r="C447" s="11" t="str">
        <f t="shared" ca="1" si="115"/>
        <v/>
      </c>
      <c r="D447" s="11" t="str">
        <f t="shared" ca="1" si="116"/>
        <v/>
      </c>
      <c r="E447" s="65"/>
      <c r="F447" s="11" t="str">
        <f t="shared" si="129"/>
        <v/>
      </c>
      <c r="G447" s="65"/>
      <c r="H447" s="11" t="str">
        <f t="shared" ca="1" si="117"/>
        <v/>
      </c>
      <c r="I447" s="11"/>
      <c r="J447" s="11" t="str">
        <f t="shared" ca="1" si="119"/>
        <v/>
      </c>
      <c r="M447" s="42">
        <v>42</v>
      </c>
      <c r="N447" s="12">
        <f t="shared" ca="1" si="120"/>
        <v>0</v>
      </c>
      <c r="O447" s="13" t="str">
        <f t="shared" ca="1" si="121"/>
        <v/>
      </c>
      <c r="P447" s="13" t="str">
        <f t="shared" ca="1" si="122"/>
        <v/>
      </c>
      <c r="Q447" s="56">
        <v>7</v>
      </c>
      <c r="R447" s="56">
        <v>10</v>
      </c>
      <c r="S447" s="12" t="str">
        <f t="shared" si="123"/>
        <v>710</v>
      </c>
      <c r="T447" s="12">
        <f t="shared" si="124"/>
        <v>9</v>
      </c>
      <c r="U447" s="12">
        <f t="shared" ca="1" si="125"/>
        <v>0</v>
      </c>
      <c r="V447" s="12">
        <f t="shared" si="126"/>
        <v>6</v>
      </c>
      <c r="W447" s="12">
        <f t="shared" si="127"/>
        <v>2</v>
      </c>
      <c r="X447" s="12">
        <f t="shared" si="128"/>
        <v>3</v>
      </c>
    </row>
    <row r="448" spans="2:24" ht="23.1" customHeight="1" outlineLevel="1" x14ac:dyDescent="0.4">
      <c r="B448" s="41">
        <v>43</v>
      </c>
      <c r="C448" s="11" t="str">
        <f t="shared" ca="1" si="115"/>
        <v/>
      </c>
      <c r="D448" s="11" t="str">
        <f t="shared" ca="1" si="116"/>
        <v/>
      </c>
      <c r="E448" s="65"/>
      <c r="F448" s="11" t="str">
        <f t="shared" si="129"/>
        <v/>
      </c>
      <c r="G448" s="65"/>
      <c r="H448" s="11" t="str">
        <f t="shared" ca="1" si="117"/>
        <v/>
      </c>
      <c r="I448" s="11"/>
      <c r="J448" s="11" t="str">
        <f t="shared" ca="1" si="119"/>
        <v/>
      </c>
      <c r="M448" s="42">
        <v>43</v>
      </c>
      <c r="N448" s="12">
        <f t="shared" ca="1" si="120"/>
        <v>0</v>
      </c>
      <c r="O448" s="13" t="str">
        <f t="shared" ca="1" si="121"/>
        <v/>
      </c>
      <c r="P448" s="13" t="str">
        <f t="shared" ca="1" si="122"/>
        <v/>
      </c>
      <c r="Q448" s="56">
        <v>8</v>
      </c>
      <c r="R448" s="56">
        <v>9</v>
      </c>
      <c r="S448" s="12" t="str">
        <f t="shared" si="123"/>
        <v>89</v>
      </c>
      <c r="T448" s="12">
        <f t="shared" si="124"/>
        <v>9</v>
      </c>
      <c r="U448" s="12">
        <f t="shared" ca="1" si="125"/>
        <v>0</v>
      </c>
      <c r="V448" s="12">
        <f t="shared" si="126"/>
        <v>6</v>
      </c>
      <c r="W448" s="12">
        <f t="shared" si="127"/>
        <v>2</v>
      </c>
      <c r="X448" s="12">
        <f t="shared" si="128"/>
        <v>3</v>
      </c>
    </row>
    <row r="449" spans="2:24" ht="23.1" customHeight="1" outlineLevel="1" x14ac:dyDescent="0.4">
      <c r="B449" s="41">
        <v>44</v>
      </c>
      <c r="C449" s="11" t="str">
        <f t="shared" ca="1" si="115"/>
        <v/>
      </c>
      <c r="D449" s="11" t="str">
        <f t="shared" ca="1" si="116"/>
        <v/>
      </c>
      <c r="E449" s="65"/>
      <c r="F449" s="11" t="str">
        <f t="shared" si="129"/>
        <v/>
      </c>
      <c r="G449" s="65"/>
      <c r="H449" s="11" t="str">
        <f t="shared" ca="1" si="117"/>
        <v/>
      </c>
      <c r="I449" s="11"/>
      <c r="J449" s="11" t="str">
        <f t="shared" ca="1" si="119"/>
        <v/>
      </c>
      <c r="M449" s="42">
        <v>44</v>
      </c>
      <c r="N449" s="12">
        <f t="shared" ca="1" si="120"/>
        <v>0</v>
      </c>
      <c r="O449" s="13" t="str">
        <f t="shared" ca="1" si="121"/>
        <v/>
      </c>
      <c r="P449" s="13" t="str">
        <f t="shared" ca="1" si="122"/>
        <v/>
      </c>
      <c r="Q449" s="56">
        <v>8</v>
      </c>
      <c r="R449" s="56">
        <v>10</v>
      </c>
      <c r="S449" s="12" t="str">
        <f t="shared" si="123"/>
        <v>810</v>
      </c>
      <c r="T449" s="12">
        <f t="shared" si="124"/>
        <v>9</v>
      </c>
      <c r="U449" s="12">
        <f t="shared" ca="1" si="125"/>
        <v>0</v>
      </c>
      <c r="V449" s="12">
        <f t="shared" si="126"/>
        <v>6</v>
      </c>
      <c r="W449" s="12">
        <f t="shared" si="127"/>
        <v>2</v>
      </c>
      <c r="X449" s="12">
        <f t="shared" si="128"/>
        <v>3</v>
      </c>
    </row>
    <row r="450" spans="2:24" ht="23.1" customHeight="1" outlineLevel="1" x14ac:dyDescent="0.4">
      <c r="B450" s="41">
        <v>45</v>
      </c>
      <c r="C450" s="11" t="str">
        <f t="shared" ca="1" si="115"/>
        <v/>
      </c>
      <c r="D450" s="11" t="str">
        <f t="shared" ca="1" si="116"/>
        <v/>
      </c>
      <c r="E450" s="65"/>
      <c r="F450" s="11" t="str">
        <f t="shared" si="129"/>
        <v/>
      </c>
      <c r="G450" s="65"/>
      <c r="H450" s="11" t="str">
        <f t="shared" ca="1" si="117"/>
        <v/>
      </c>
      <c r="I450" s="11"/>
      <c r="J450" s="11" t="str">
        <f t="shared" ca="1" si="119"/>
        <v/>
      </c>
      <c r="M450" s="41">
        <v>45</v>
      </c>
      <c r="N450" s="12">
        <f t="shared" ca="1" si="120"/>
        <v>0</v>
      </c>
      <c r="O450" s="13" t="str">
        <f t="shared" ca="1" si="121"/>
        <v/>
      </c>
      <c r="P450" s="13" t="str">
        <f t="shared" ca="1" si="122"/>
        <v/>
      </c>
      <c r="Q450" s="56">
        <v>9</v>
      </c>
      <c r="R450" s="56">
        <v>10</v>
      </c>
      <c r="S450" s="12" t="str">
        <f t="shared" si="123"/>
        <v>910</v>
      </c>
      <c r="T450" s="12">
        <f t="shared" si="124"/>
        <v>9</v>
      </c>
      <c r="U450" s="12">
        <f t="shared" ca="1" si="125"/>
        <v>0</v>
      </c>
      <c r="V450" s="12">
        <f t="shared" si="126"/>
        <v>6</v>
      </c>
      <c r="W450" s="12">
        <f t="shared" si="127"/>
        <v>2</v>
      </c>
      <c r="X450" s="12">
        <f t="shared" si="128"/>
        <v>3</v>
      </c>
    </row>
    <row r="451" spans="2:24" s="60" customFormat="1" ht="23.1" customHeight="1" outlineLevel="1" x14ac:dyDescent="0.4">
      <c r="B451" s="60" t="s">
        <v>182</v>
      </c>
      <c r="M451" s="60" t="s">
        <v>183</v>
      </c>
    </row>
    <row r="452" spans="2:24" ht="23.1" customHeight="1" x14ac:dyDescent="0.4"/>
  </sheetData>
  <sheetProtection formatRows="0" pivotTables="0"/>
  <mergeCells count="20">
    <mergeCell ref="I1:J1"/>
    <mergeCell ref="B1:H1"/>
    <mergeCell ref="C3:D3"/>
    <mergeCell ref="E3:G3"/>
    <mergeCell ref="C53:D53"/>
    <mergeCell ref="E53:G53"/>
    <mergeCell ref="C103:D103"/>
    <mergeCell ref="E103:G103"/>
    <mergeCell ref="C153:D153"/>
    <mergeCell ref="E153:G153"/>
    <mergeCell ref="C203:D203"/>
    <mergeCell ref="E203:G203"/>
    <mergeCell ref="C403:D403"/>
    <mergeCell ref="E403:G403"/>
    <mergeCell ref="C253:D253"/>
    <mergeCell ref="E253:G253"/>
    <mergeCell ref="C303:D303"/>
    <mergeCell ref="E303:G303"/>
    <mergeCell ref="C353:D353"/>
    <mergeCell ref="E353:G353"/>
  </mergeCells>
  <phoneticPr fontId="2"/>
  <printOptions horizontalCentered="1"/>
  <pageMargins left="0.59055118110236227" right="0.59055118110236227" top="0.19685039370078741" bottom="0.19685039370078741" header="0" footer="0"/>
  <pageSetup paperSize="9" scale="59" orientation="portrait" verticalDpi="0" r:id="rId1"/>
  <headerFooter>
    <oddFooter>&amp;P / &amp;N ページ</oddFooter>
  </headerFooter>
  <rowBreaks count="8" manualBreakCount="8">
    <brk id="52" max="10" man="1"/>
    <brk id="102" max="10" man="1"/>
    <brk id="152" max="10" man="1"/>
    <brk id="202" max="10" man="1"/>
    <brk id="252" max="10" man="1"/>
    <brk id="302" max="10" man="1"/>
    <brk id="352" max="10" man="1"/>
    <brk id="402" max="10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90CAE-4ACB-402D-A6C4-06E8EFCA6A58}">
  <sheetPr>
    <pageSetUpPr fitToPage="1"/>
  </sheetPr>
  <dimension ref="A1:AY210"/>
  <sheetViews>
    <sheetView showGridLines="0" view="pageBreakPreview" topLeftCell="A31" zoomScaleNormal="100" zoomScaleSheetLayoutView="100" workbookViewId="0">
      <selection activeCell="AU96" sqref="AU96"/>
    </sheetView>
  </sheetViews>
  <sheetFormatPr defaultColWidth="8.125" defaultRowHeight="18.75" outlineLevelRow="1" outlineLevelCol="1" x14ac:dyDescent="0.4"/>
  <cols>
    <col min="1" max="1" width="2.125" style="6" customWidth="1"/>
    <col min="2" max="2" width="3.125" style="6" bestFit="1" customWidth="1"/>
    <col min="3" max="3" width="18.625" style="6" customWidth="1"/>
    <col min="4" max="45" width="2.375" style="6" customWidth="1"/>
    <col min="46" max="46" width="6" style="6" hidden="1" customWidth="1" outlineLevel="1"/>
    <col min="47" max="48" width="2.125" style="6" hidden="1" customWidth="1" outlineLevel="1"/>
    <col min="49" max="49" width="2.125" style="6" customWidth="1" collapsed="1"/>
    <col min="50" max="16384" width="8.125" style="6"/>
  </cols>
  <sheetData>
    <row r="1" spans="1:51" s="3" customFormat="1" ht="30.75" thickBot="1" x14ac:dyDescent="0.45">
      <c r="B1" s="81" t="str">
        <f>areaNameLeague1</f>
        <v>２０２０年度 前期Ｕ１２リーグ</v>
      </c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7"/>
      <c r="AH1" s="91" t="s">
        <v>124</v>
      </c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6"/>
      <c r="AU1" s="6"/>
      <c r="AV1" s="6"/>
    </row>
    <row r="3" spans="1:51" ht="24" x14ac:dyDescent="0.4">
      <c r="D3" s="59">
        <v>3</v>
      </c>
      <c r="E3" s="59">
        <v>4</v>
      </c>
      <c r="F3" s="59">
        <v>5</v>
      </c>
      <c r="G3" s="59">
        <v>3</v>
      </c>
      <c r="H3" s="59">
        <v>4</v>
      </c>
      <c r="I3" s="59">
        <v>5</v>
      </c>
      <c r="J3" s="59">
        <v>3</v>
      </c>
      <c r="K3" s="59">
        <v>4</v>
      </c>
      <c r="L3" s="59">
        <v>5</v>
      </c>
      <c r="M3" s="59">
        <v>3</v>
      </c>
      <c r="N3" s="59">
        <v>4</v>
      </c>
      <c r="O3" s="59">
        <v>5</v>
      </c>
      <c r="P3" s="59">
        <v>3</v>
      </c>
      <c r="Q3" s="59">
        <v>4</v>
      </c>
      <c r="R3" s="59">
        <v>5</v>
      </c>
      <c r="S3" s="59">
        <v>3</v>
      </c>
      <c r="T3" s="59">
        <v>4</v>
      </c>
      <c r="U3" s="59">
        <v>5</v>
      </c>
      <c r="V3" s="59">
        <v>3</v>
      </c>
      <c r="W3" s="59">
        <v>4</v>
      </c>
      <c r="X3" s="59">
        <v>5</v>
      </c>
      <c r="Y3" s="59">
        <v>3</v>
      </c>
      <c r="Z3" s="59">
        <v>4</v>
      </c>
      <c r="AA3" s="59">
        <v>5</v>
      </c>
      <c r="AB3" s="59">
        <v>3</v>
      </c>
      <c r="AC3" s="59">
        <v>4</v>
      </c>
      <c r="AD3" s="59">
        <v>5</v>
      </c>
      <c r="AE3" s="59">
        <v>3</v>
      </c>
      <c r="AF3" s="59">
        <v>4</v>
      </c>
      <c r="AG3" s="59">
        <v>5</v>
      </c>
      <c r="AH3" s="115">
        <f ca="1">NOW()</f>
        <v>43937.572145486112</v>
      </c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</row>
    <row r="4" spans="1:51" ht="25.35" customHeight="1" thickBot="1" x14ac:dyDescent="0.45">
      <c r="B4" s="44">
        <f ca="1">INDIRECT("areaNumBlock"&amp;AV4)</f>
        <v>9</v>
      </c>
      <c r="C4" s="14" t="str">
        <f ca="1">INDIRECT("areaNameBlock"&amp;AV4)</f>
        <v>１部ブロック</v>
      </c>
      <c r="D4" s="75">
        <v>1</v>
      </c>
      <c r="E4" s="15">
        <v>1</v>
      </c>
      <c r="F4" s="76">
        <v>1</v>
      </c>
      <c r="G4" s="77">
        <v>2</v>
      </c>
      <c r="H4" s="15">
        <v>2</v>
      </c>
      <c r="I4" s="76">
        <v>2</v>
      </c>
      <c r="J4" s="77">
        <v>3</v>
      </c>
      <c r="K4" s="15">
        <v>3</v>
      </c>
      <c r="L4" s="76">
        <v>3</v>
      </c>
      <c r="M4" s="77">
        <v>4</v>
      </c>
      <c r="N4" s="15">
        <v>4</v>
      </c>
      <c r="O4" s="76">
        <v>4</v>
      </c>
      <c r="P4" s="77">
        <v>5</v>
      </c>
      <c r="Q4" s="15">
        <v>5</v>
      </c>
      <c r="R4" s="76">
        <v>5</v>
      </c>
      <c r="S4" s="77">
        <v>6</v>
      </c>
      <c r="T4" s="15">
        <v>6</v>
      </c>
      <c r="U4" s="76">
        <v>6</v>
      </c>
      <c r="V4" s="77">
        <v>7</v>
      </c>
      <c r="W4" s="15">
        <v>7</v>
      </c>
      <c r="X4" s="76">
        <v>7</v>
      </c>
      <c r="Y4" s="77">
        <v>8</v>
      </c>
      <c r="Z4" s="15">
        <v>8</v>
      </c>
      <c r="AA4" s="76">
        <v>8</v>
      </c>
      <c r="AB4" s="77">
        <v>9</v>
      </c>
      <c r="AC4" s="15">
        <v>9</v>
      </c>
      <c r="AD4" s="76">
        <v>9</v>
      </c>
      <c r="AE4" s="77">
        <v>10</v>
      </c>
      <c r="AF4" s="16">
        <v>10</v>
      </c>
      <c r="AG4" s="76">
        <v>10</v>
      </c>
      <c r="AH4" s="17" t="s">
        <v>40</v>
      </c>
      <c r="AI4" s="17" t="s">
        <v>41</v>
      </c>
      <c r="AJ4" s="17" t="s">
        <v>41</v>
      </c>
      <c r="AK4" s="17" t="s">
        <v>42</v>
      </c>
      <c r="AL4" s="17" t="s">
        <v>43</v>
      </c>
      <c r="AM4" s="17"/>
      <c r="AN4" s="17" t="s">
        <v>44</v>
      </c>
      <c r="AO4" s="17" t="s">
        <v>45</v>
      </c>
      <c r="AP4" s="17" t="s">
        <v>45</v>
      </c>
      <c r="AQ4" s="17" t="s">
        <v>46</v>
      </c>
      <c r="AR4" s="17" t="s">
        <v>47</v>
      </c>
      <c r="AS4" s="17" t="s">
        <v>48</v>
      </c>
      <c r="AT4" s="18" t="s">
        <v>49</v>
      </c>
      <c r="AU4" s="72">
        <v>0</v>
      </c>
      <c r="AV4" s="18">
        <v>1</v>
      </c>
    </row>
    <row r="5" spans="1:51" ht="30" customHeight="1" x14ac:dyDescent="0.4">
      <c r="B5" s="19"/>
      <c r="C5" s="79" t="str">
        <f ca="1">IF(B4=0,"","残り "&amp;(COMBIN(B4,2)-(SUM(AH6:AH25)/2))&amp;" 試合")</f>
        <v>残り 36 試合</v>
      </c>
      <c r="D5" s="113" t="str">
        <f ca="1">IF(E4&lt;=INDIRECT("areaNumBlock"&amp;$AV5),INDEX(INDIRECT("listTeamBlock"&amp;$AV5&amp;"c"),E4),"")</f>
        <v>大森FC</v>
      </c>
      <c r="E5" s="114"/>
      <c r="F5" s="114"/>
      <c r="G5" s="113" t="str">
        <f t="shared" ref="G5" ca="1" si="0">IF(H4&lt;=INDIRECT("areaNumBlock"&amp;$AV5),INDEX(INDIRECT("listTeamBlock"&amp;$AV5&amp;"c"),H4),"")</f>
        <v>ヴィクト</v>
      </c>
      <c r="H5" s="114"/>
      <c r="I5" s="114"/>
      <c r="J5" s="113" t="str">
        <f t="shared" ref="J5" ca="1" si="1">IF(K4&lt;=INDIRECT("areaNumBlock"&amp;$AV5),INDEX(INDIRECT("listTeamBlock"&amp;$AV5&amp;"c"),K4),"")</f>
        <v>入二</v>
      </c>
      <c r="K5" s="114"/>
      <c r="L5" s="114"/>
      <c r="M5" s="113" t="str">
        <f t="shared" ref="M5" ca="1" si="2">IF(N4&lt;=INDIRECT("areaNumBlock"&amp;$AV5),INDEX(INDIRECT("listTeamBlock"&amp;$AV5&amp;"c"),N4),"")</f>
        <v>ミッキー</v>
      </c>
      <c r="N5" s="114"/>
      <c r="O5" s="114"/>
      <c r="P5" s="113" t="str">
        <f t="shared" ref="P5" ca="1" si="3">IF(Q4&lt;=INDIRECT("areaNumBlock"&amp;$AV5),INDEX(INDIRECT("listTeamBlock"&amp;$AV5&amp;"c"),Q4),"")</f>
        <v>ドリームス</v>
      </c>
      <c r="Q5" s="114"/>
      <c r="R5" s="114"/>
      <c r="S5" s="113" t="str">
        <f t="shared" ref="S5" ca="1" si="4">IF(T4&lt;=INDIRECT("areaNumBlock"&amp;$AV5),INDEX(INDIRECT("listTeamBlock"&amp;$AV5&amp;"c"),T4),"")</f>
        <v>下丸子A</v>
      </c>
      <c r="T5" s="114"/>
      <c r="U5" s="114"/>
      <c r="V5" s="113" t="str">
        <f t="shared" ref="V5" ca="1" si="5">IF(W4&lt;=INDIRECT("areaNumBlock"&amp;$AV5),INDEX(INDIRECT("listTeamBlock"&amp;$AV5&amp;"c"),W4),"")</f>
        <v>開桜</v>
      </c>
      <c r="W5" s="114"/>
      <c r="X5" s="114"/>
      <c r="Y5" s="113" t="str">
        <f t="shared" ref="Y5" ca="1" si="6">IF(Z4&lt;=INDIRECT("areaNumBlock"&amp;$AV5),INDEX(INDIRECT("listTeamBlock"&amp;$AV5&amp;"c"),Z4),"")</f>
        <v>大三</v>
      </c>
      <c r="Z5" s="114"/>
      <c r="AA5" s="114"/>
      <c r="AB5" s="113" t="str">
        <f t="shared" ref="AB5" ca="1" si="7">IF(AC4&lt;=INDIRECT("areaNumBlock"&amp;$AV5),INDEX(INDIRECT("listTeamBlock"&amp;$AV5&amp;"c"),AC4),"")</f>
        <v>糀谷</v>
      </c>
      <c r="AC5" s="114"/>
      <c r="AD5" s="114"/>
      <c r="AE5" s="113" t="str">
        <f t="shared" ref="AE5" ca="1" si="8">IF(AF4&lt;=INDIRECT("areaNumBlock"&amp;$AV5),INDEX(INDIRECT("listTeamBlock"&amp;$AV5&amp;"c"),AF4),"")</f>
        <v/>
      </c>
      <c r="AF5" s="114"/>
      <c r="AG5" s="114"/>
      <c r="AH5" s="20" t="s">
        <v>50</v>
      </c>
      <c r="AI5" s="20" t="s">
        <v>51</v>
      </c>
      <c r="AJ5" s="20" t="s">
        <v>52</v>
      </c>
      <c r="AK5" s="20" t="s">
        <v>53</v>
      </c>
      <c r="AL5" s="20" t="s">
        <v>54</v>
      </c>
      <c r="AM5" s="20" t="s">
        <v>55</v>
      </c>
      <c r="AN5" s="20" t="s">
        <v>56</v>
      </c>
      <c r="AO5" s="20" t="s">
        <v>57</v>
      </c>
      <c r="AP5" s="20" t="s">
        <v>51</v>
      </c>
      <c r="AQ5" s="20" t="s">
        <v>51</v>
      </c>
      <c r="AR5" s="20" t="s">
        <v>58</v>
      </c>
      <c r="AS5" s="20" t="s">
        <v>59</v>
      </c>
      <c r="AT5" s="21"/>
      <c r="AU5" s="21">
        <f>AU4</f>
        <v>0</v>
      </c>
      <c r="AV5" s="21">
        <f>AV4</f>
        <v>1</v>
      </c>
    </row>
    <row r="6" spans="1:51" ht="21" customHeight="1" x14ac:dyDescent="0.4">
      <c r="A6" s="7"/>
      <c r="B6" s="96">
        <v>1</v>
      </c>
      <c r="C6" s="116" t="str">
        <f ca="1">IF(B6&lt;=INDIRECT("areaNumBlock"&amp;$AV6),INDEX(INDIRECT("listTeamBlock"&amp;$AV6&amp;"b"),B6),"")</f>
        <v>大森FC</v>
      </c>
      <c r="D6" s="22"/>
      <c r="E6" s="23"/>
      <c r="F6" s="24"/>
      <c r="G6" s="112" t="str">
        <f ca="1">IF(OR(G7="",I7=""),"",IF(G7&gt;I7,"〇",IF(G7&lt;I7,IF(H7="◎","不","×"),"△")))</f>
        <v/>
      </c>
      <c r="H6" s="112"/>
      <c r="I6" s="112"/>
      <c r="J6" s="112" t="str">
        <f t="shared" ref="J6" ca="1" si="9">IF(OR(J7="",L7=""),"",IF(J7&gt;L7,"〇",IF(J7&lt;L7,IF(K7="◎","不","×"),"△")))</f>
        <v/>
      </c>
      <c r="K6" s="112"/>
      <c r="L6" s="112"/>
      <c r="M6" s="112" t="str">
        <f t="shared" ref="M6" ca="1" si="10">IF(OR(M7="",O7=""),"",IF(M7&gt;O7,"〇",IF(M7&lt;O7,IF(N7="◎","不","×"),"△")))</f>
        <v/>
      </c>
      <c r="N6" s="112"/>
      <c r="O6" s="112"/>
      <c r="P6" s="112" t="str">
        <f t="shared" ref="P6" ca="1" si="11">IF(OR(P7="",R7=""),"",IF(P7&gt;R7,"〇",IF(P7&lt;R7,IF(Q7="◎","不","×"),"△")))</f>
        <v/>
      </c>
      <c r="Q6" s="112"/>
      <c r="R6" s="112"/>
      <c r="S6" s="112" t="str">
        <f t="shared" ref="S6" ca="1" si="12">IF(OR(S7="",U7=""),"",IF(S7&gt;U7,"〇",IF(S7&lt;U7,IF(T7="◎","不","×"),"△")))</f>
        <v/>
      </c>
      <c r="T6" s="112"/>
      <c r="U6" s="112"/>
      <c r="V6" s="112" t="str">
        <f t="shared" ref="V6" ca="1" si="13">IF(OR(V7="",X7=""),"",IF(V7&gt;X7,"〇",IF(V7&lt;X7,IF(W7="◎","不","×"),"△")))</f>
        <v/>
      </c>
      <c r="W6" s="112"/>
      <c r="X6" s="112"/>
      <c r="Y6" s="112" t="str">
        <f t="shared" ref="Y6" ca="1" si="14">IF(OR(Y7="",AA7=""),"",IF(Y7&gt;AA7,"〇",IF(Y7&lt;AA7,IF(Z7="◎","不","×"),"△")))</f>
        <v/>
      </c>
      <c r="Z6" s="112"/>
      <c r="AA6" s="112"/>
      <c r="AB6" s="112" t="str">
        <f t="shared" ref="AB6" ca="1" si="15">IF(OR(AB7="",AD7=""),"",IF(AB7&gt;AD7,"〇",IF(AB7&lt;AD7,IF(AC7="◎","不","×"),"△")))</f>
        <v/>
      </c>
      <c r="AC6" s="112"/>
      <c r="AD6" s="112"/>
      <c r="AE6" s="112" t="str">
        <f t="shared" ref="AE6" ca="1" si="16">IF(OR(AE7="",AG7=""),"",IF(AE7&gt;AG7,"〇",IF(AE7&lt;AG7,IF(AF7="◎","不","×"),"△")))</f>
        <v/>
      </c>
      <c r="AF6" s="112"/>
      <c r="AG6" s="112"/>
      <c r="AH6" s="95">
        <f ca="1">IF(B6&lt;=INDIRECT("areaNumBlock"&amp;$AV7),SUM(AJ6:AM7),"")</f>
        <v>0</v>
      </c>
      <c r="AI6" s="93">
        <f ca="1">IF(B6&lt;=INDIRECT("areaNumBlock"&amp;$AV7),AJ6*3+AL6-(AM6*4),"")</f>
        <v>0</v>
      </c>
      <c r="AJ6" s="95">
        <f ca="1">IF($B6&lt;=INDIRECT("areaNumBlock"&amp;$AV7),COUNTIF($D6:$AG7,AJ$5),"")</f>
        <v>0</v>
      </c>
      <c r="AK6" s="95">
        <f ca="1">IF($B6&lt;=INDIRECT("areaNumBlock"&amp;$AV7),COUNTIF($D6:$AG7,AK$5),"")</f>
        <v>0</v>
      </c>
      <c r="AL6" s="95">
        <f ca="1">IF($B6&lt;=INDIRECT("areaNumBlock"&amp;$AV7),COUNTIF($D6:$AG7,AL$5),"")</f>
        <v>0</v>
      </c>
      <c r="AM6" s="95">
        <f ca="1">IF($B6&lt;=INDIRECT("areaNumBlock"&amp;$AV7),COUNTIF($D6:$AG7,AM$5),"")</f>
        <v>0</v>
      </c>
      <c r="AN6" s="95"/>
      <c r="AO6" s="93">
        <f ca="1">IF(B6&lt;=INDIRECT("areaNumBlock"&amp;$AV7),AP6-AQ6,"")</f>
        <v>0</v>
      </c>
      <c r="AP6" s="95">
        <f ca="1">IF(B6&lt;=INDIRECT("areaNumBlock"&amp;$AV7),SUM(D7,G7,J7,M7,P7,S7,V7,Y7,AB7,AE7),"")</f>
        <v>0</v>
      </c>
      <c r="AQ6" s="95">
        <f ca="1">IF(B6&lt;=INDIRECT("areaNumBlock"&amp;$AV7),SUM(F7,I7,L7,O7,R7,U7,X7,AA7,AD7,AG7),"")</f>
        <v>0</v>
      </c>
      <c r="AR6" s="95"/>
      <c r="AS6" s="104" t="str">
        <f ca="1">IF(AND(AU6=1,B6&lt;=INDIRECT("areaNumBlock"&amp;$AV7)),RANK(AT6,INDIRECT("areaRank"&amp;$AV7),0),"")</f>
        <v/>
      </c>
      <c r="AT6" s="106">
        <f ca="1">IF(B6&lt;=INDIRECT("areaNumBlock"&amp;$AV7),AI6*1000000+AN6*100000+AO6*1000+AP6*10+AR6,"")</f>
        <v>0</v>
      </c>
      <c r="AU6" s="25">
        <f>AU5</f>
        <v>0</v>
      </c>
      <c r="AV6" s="25">
        <f>AV5</f>
        <v>1</v>
      </c>
    </row>
    <row r="7" spans="1:51" ht="21" customHeight="1" x14ac:dyDescent="0.4">
      <c r="A7" s="7"/>
      <c r="B7" s="97"/>
      <c r="C7" s="117"/>
      <c r="D7" s="26"/>
      <c r="E7" s="27"/>
      <c r="F7" s="28"/>
      <c r="G7" s="29" t="str">
        <f ca="1">IF(G$4&lt;=INDIRECT("areaNumBlock"&amp;$AV7),IF( ISBLANK(VLOOKUP($B6&amp;G$4,INDIRECT("listResultBlock"&amp;$AV7),G$3,FALSE)),"",VLOOKUP($B6&amp;G$4,INDIRECT("listResultBlock"&amp;$AV7),G$3,FALSE)),"")</f>
        <v/>
      </c>
      <c r="H7" s="30" t="str">
        <f ca="1">IF(H$4&lt;=INDIRECT("areaNumBlock"&amp;$AV7),IF( ISBLANK(VLOOKUP($B6&amp;H$4,INDIRECT("listResultBlock"&amp;$AV7),H$3,FALSE)),"",VLOOKUP($B6&amp;H$4,INDIRECT("listResultBlock"&amp;$AV7),H$3,FALSE)),"")</f>
        <v/>
      </c>
      <c r="I7" s="31" t="str">
        <f ca="1">IF(I$4&lt;=INDIRECT("areaNumBlock"&amp;$AV7),IF( ISBLANK(VLOOKUP($B6&amp;I$4,INDIRECT("listResultBlock"&amp;$AV7),I$3,FALSE)),"",VLOOKUP($B6&amp;I$4,INDIRECT("listResultBlock"&amp;$AV7),I$3,FALSE)),"")</f>
        <v/>
      </c>
      <c r="J7" s="29" t="str">
        <f t="shared" ref="J7:AG7" ca="1" si="17">IF(J$4&lt;=INDIRECT("areaNumBlock"&amp;$AV7),IF( ISBLANK(VLOOKUP($B6&amp;J$4,INDIRECT("listResultBlock"&amp;$AV7),J$3,FALSE)),"",VLOOKUP($B6&amp;J$4,INDIRECT("listResultBlock"&amp;$AV7),J$3,FALSE)),"")</f>
        <v/>
      </c>
      <c r="K7" s="30" t="str">
        <f t="shared" ca="1" si="17"/>
        <v/>
      </c>
      <c r="L7" s="31" t="str">
        <f t="shared" ca="1" si="17"/>
        <v/>
      </c>
      <c r="M7" s="29" t="str">
        <f t="shared" ca="1" si="17"/>
        <v/>
      </c>
      <c r="N7" s="30" t="str">
        <f t="shared" ca="1" si="17"/>
        <v/>
      </c>
      <c r="O7" s="31" t="str">
        <f t="shared" ca="1" si="17"/>
        <v/>
      </c>
      <c r="P7" s="29" t="str">
        <f t="shared" ca="1" si="17"/>
        <v/>
      </c>
      <c r="Q7" s="30" t="str">
        <f t="shared" ca="1" si="17"/>
        <v/>
      </c>
      <c r="R7" s="31" t="str">
        <f t="shared" ca="1" si="17"/>
        <v/>
      </c>
      <c r="S7" s="29" t="str">
        <f t="shared" ca="1" si="17"/>
        <v/>
      </c>
      <c r="T7" s="30" t="str">
        <f t="shared" ca="1" si="17"/>
        <v/>
      </c>
      <c r="U7" s="31" t="str">
        <f t="shared" ca="1" si="17"/>
        <v/>
      </c>
      <c r="V7" s="29" t="str">
        <f t="shared" ca="1" si="17"/>
        <v/>
      </c>
      <c r="W7" s="30" t="str">
        <f t="shared" ca="1" si="17"/>
        <v/>
      </c>
      <c r="X7" s="31" t="str">
        <f t="shared" ca="1" si="17"/>
        <v/>
      </c>
      <c r="Y7" s="29" t="str">
        <f t="shared" ca="1" si="17"/>
        <v/>
      </c>
      <c r="Z7" s="30" t="str">
        <f t="shared" ca="1" si="17"/>
        <v/>
      </c>
      <c r="AA7" s="31" t="str">
        <f t="shared" ca="1" si="17"/>
        <v/>
      </c>
      <c r="AB7" s="29" t="str">
        <f t="shared" ca="1" si="17"/>
        <v/>
      </c>
      <c r="AC7" s="30" t="str">
        <f t="shared" ca="1" si="17"/>
        <v/>
      </c>
      <c r="AD7" s="31" t="str">
        <f t="shared" ca="1" si="17"/>
        <v/>
      </c>
      <c r="AE7" s="29" t="str">
        <f t="shared" ca="1" si="17"/>
        <v/>
      </c>
      <c r="AF7" s="30" t="str">
        <f t="shared" ca="1" si="17"/>
        <v/>
      </c>
      <c r="AG7" s="31" t="str">
        <f t="shared" ca="1" si="17"/>
        <v/>
      </c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105"/>
      <c r="AT7" s="107"/>
      <c r="AU7" s="25">
        <f t="shared" ref="AU7:AV22" si="18">AU6</f>
        <v>0</v>
      </c>
      <c r="AV7" s="25">
        <f t="shared" si="18"/>
        <v>1</v>
      </c>
      <c r="AY7" s="71"/>
    </row>
    <row r="8" spans="1:51" ht="21" customHeight="1" x14ac:dyDescent="0.4">
      <c r="A8" s="7"/>
      <c r="B8" s="96">
        <v>2</v>
      </c>
      <c r="C8" s="116" t="str">
        <f t="shared" ref="C8" ca="1" si="19">IF(B8&lt;=INDIRECT("areaNumBlock"&amp;$AV8),INDEX(INDIRECT("listTeamBlock"&amp;$AV8&amp;"b"),B8),"")</f>
        <v>ヴィクトワールS.C</v>
      </c>
      <c r="D8" s="100" t="str">
        <f ca="1">IF(OR(D9="",F9=""),"",IF(D9&gt;F9,"〇",IF(D9&lt;F9,IF(E9="◎","不","×"),"△")))</f>
        <v/>
      </c>
      <c r="E8" s="100"/>
      <c r="F8" s="100"/>
      <c r="G8" s="22"/>
      <c r="H8" s="23"/>
      <c r="I8" s="24"/>
      <c r="J8" s="100" t="str">
        <f t="shared" ref="J8" ca="1" si="20">IF(OR(J9="",L9=""),"",IF(J9&gt;L9,"〇",IF(J9&lt;L9,IF(K9="◎","不","×"),"△")))</f>
        <v/>
      </c>
      <c r="K8" s="100"/>
      <c r="L8" s="100"/>
      <c r="M8" s="100" t="str">
        <f t="shared" ref="M8" ca="1" si="21">IF(OR(M9="",O9=""),"",IF(M9&gt;O9,"〇",IF(M9&lt;O9,IF(N9="◎","不","×"),"△")))</f>
        <v/>
      </c>
      <c r="N8" s="100"/>
      <c r="O8" s="100"/>
      <c r="P8" s="100" t="str">
        <f t="shared" ref="P8" ca="1" si="22">IF(OR(P9="",R9=""),"",IF(P9&gt;R9,"〇",IF(P9&lt;R9,IF(Q9="◎","不","×"),"△")))</f>
        <v/>
      </c>
      <c r="Q8" s="100"/>
      <c r="R8" s="100"/>
      <c r="S8" s="100" t="str">
        <f t="shared" ref="S8" ca="1" si="23">IF(OR(S9="",U9=""),"",IF(S9&gt;U9,"〇",IF(S9&lt;U9,IF(T9="◎","不","×"),"△")))</f>
        <v/>
      </c>
      <c r="T8" s="100"/>
      <c r="U8" s="100"/>
      <c r="V8" s="100" t="str">
        <f t="shared" ref="V8" ca="1" si="24">IF(OR(V9="",X9=""),"",IF(V9&gt;X9,"〇",IF(V9&lt;X9,IF(W9="◎","不","×"),"△")))</f>
        <v/>
      </c>
      <c r="W8" s="100"/>
      <c r="X8" s="100"/>
      <c r="Y8" s="100" t="str">
        <f t="shared" ref="Y8" ca="1" si="25">IF(OR(Y9="",AA9=""),"",IF(Y9&gt;AA9,"〇",IF(Y9&lt;AA9,IF(Z9="◎","不","×"),"△")))</f>
        <v/>
      </c>
      <c r="Z8" s="100"/>
      <c r="AA8" s="100"/>
      <c r="AB8" s="100" t="str">
        <f t="shared" ref="AB8" ca="1" si="26">IF(OR(AB9="",AD9=""),"",IF(AB9&gt;AD9,"〇",IF(AB9&lt;AD9,IF(AC9="◎","不","×"),"△")))</f>
        <v/>
      </c>
      <c r="AC8" s="100"/>
      <c r="AD8" s="100"/>
      <c r="AE8" s="100" t="str">
        <f t="shared" ref="AE8" ca="1" si="27">IF(OR(AE9="",AG9=""),"",IF(AE9&gt;AG9,"〇",IF(AE9&lt;AG9,IF(AF9="◎","不","×"),"△")))</f>
        <v/>
      </c>
      <c r="AF8" s="100"/>
      <c r="AG8" s="100"/>
      <c r="AH8" s="95">
        <f t="shared" ref="AH8" ca="1" si="28">IF(B8&lt;=INDIRECT("areaNumBlock"&amp;$AV9),SUM(AJ8:AM9),"")</f>
        <v>0</v>
      </c>
      <c r="AI8" s="93">
        <f t="shared" ref="AI8" ca="1" si="29">IF(B8&lt;=INDIRECT("areaNumBlock"&amp;$AV9),AJ8*3+AL8-(AM8*4),"")</f>
        <v>0</v>
      </c>
      <c r="AJ8" s="95">
        <f t="shared" ref="AJ8" ca="1" si="30">IF($B8&lt;=INDIRECT("areaNumBlock"&amp;$AV9),COUNTIF($D8:$AG9,AJ$5),"")</f>
        <v>0</v>
      </c>
      <c r="AK8" s="95">
        <f t="shared" ref="AK8" ca="1" si="31">IF($B8&lt;=INDIRECT("areaNumBlock"&amp;$AV9),COUNTIF($D8:$AG9,AK$5),"")</f>
        <v>0</v>
      </c>
      <c r="AL8" s="95">
        <f t="shared" ref="AL8" ca="1" si="32">IF($B8&lt;=INDIRECT("areaNumBlock"&amp;$AV9),COUNTIF($D8:$AG9,AL$5),"")</f>
        <v>0</v>
      </c>
      <c r="AM8" s="95">
        <f t="shared" ref="AM8" ca="1" si="33">IF($B8&lt;=INDIRECT("areaNumBlock"&amp;$AV9),COUNTIF($D8:$AG9,AM$5),"")</f>
        <v>0</v>
      </c>
      <c r="AN8" s="95"/>
      <c r="AO8" s="93">
        <f t="shared" ref="AO8" ca="1" si="34">IF(B8&lt;=INDIRECT("areaNumBlock"&amp;$AV9),AP8-AQ8,"")</f>
        <v>0</v>
      </c>
      <c r="AP8" s="95">
        <f t="shared" ref="AP8" ca="1" si="35">IF(B8&lt;=INDIRECT("areaNumBlock"&amp;$AV9),SUM(D9,G9,J9,M9,P9,S9,V9,Y9,AB9,AE9),"")</f>
        <v>0</v>
      </c>
      <c r="AQ8" s="95">
        <f t="shared" ref="AQ8" ca="1" si="36">IF(B8&lt;=INDIRECT("areaNumBlock"&amp;$AV9),SUM(F9,I9,L9,O9,R9,U9,X9,AA9,AD9,AG9),"")</f>
        <v>0</v>
      </c>
      <c r="AR8" s="95"/>
      <c r="AS8" s="104" t="str">
        <f t="shared" ref="AS8" ca="1" si="37">IF(AND(AU8=1,B8&lt;=INDIRECT("areaNumBlock"&amp;$AV9)),RANK(AT8,INDIRECT("areaRank"&amp;$AV9),0),"")</f>
        <v/>
      </c>
      <c r="AT8" s="106">
        <f t="shared" ref="AT8" ca="1" si="38">IF(B8&lt;=INDIRECT("areaNumBlock"&amp;$AV9),AI8*1000000+AN8*100000+AO8*1000+AP8*10+AR8,"")</f>
        <v>0</v>
      </c>
      <c r="AU8" s="25">
        <f t="shared" si="18"/>
        <v>0</v>
      </c>
      <c r="AV8" s="25">
        <f t="shared" si="18"/>
        <v>1</v>
      </c>
    </row>
    <row r="9" spans="1:51" ht="21" customHeight="1" x14ac:dyDescent="0.4">
      <c r="A9" s="7"/>
      <c r="B9" s="97"/>
      <c r="C9" s="117"/>
      <c r="D9" s="32" t="str">
        <f ca="1">IF($B8&lt;=INDIRECT("areaNumBlock"&amp;$AV9),IF( ISBLANK(VLOOKUP(D$4&amp;$B8,INDIRECT("listResultBlock"&amp;$AV9),F$3,FALSE)),"",VLOOKUP(D$4&amp;$B8,INDIRECT("listResultBlock"&amp;$AV9),F$3,FALSE)),"")</f>
        <v/>
      </c>
      <c r="E9" s="33" t="str">
        <f ca="1">IF($B8&lt;=INDIRECT("areaNumBlock"&amp;$AV9),IF( ISBLANK(VLOOKUP(E$4&amp;$B8,INDIRECT("listResultBlock"&amp;$AV9),E$3,FALSE)),"",VLOOKUP(E$4&amp;$B8,INDIRECT("listResultBlock"&amp;$AV9),E$3,FALSE)),"")</f>
        <v/>
      </c>
      <c r="F9" s="34" t="str">
        <f ca="1">IF($B8&lt;=INDIRECT("areaNumBlock"&amp;$AV9),IF( ISBLANK(VLOOKUP(F$4&amp;$B8,INDIRECT("listResultBlock"&amp;$AV9),D$3,FALSE)),"",VLOOKUP(F$4&amp;$B8,INDIRECT("listResultBlock"&amp;$AV9),D$3,FALSE)),"")</f>
        <v/>
      </c>
      <c r="G9" s="26"/>
      <c r="H9" s="27"/>
      <c r="I9" s="28"/>
      <c r="J9" s="32" t="str">
        <f t="shared" ref="J9" ca="1" si="39">IF(J$4&lt;=INDIRECT("areaNumBlock"&amp;$AV9),IF( ISBLANK(VLOOKUP($B8&amp;J$4,INDIRECT("listResultBlock"&amp;$AV9),J$3,FALSE)),"",VLOOKUP($B8&amp;J$4,INDIRECT("listResultBlock"&amp;$AV9),J$3,FALSE)),"")</f>
        <v/>
      </c>
      <c r="K9" s="33" t="str">
        <f t="shared" ref="K9" ca="1" si="40">IF(K$4&lt;=INDIRECT("areaNumBlock"&amp;$AV9),IF( ISBLANK(VLOOKUP($B8&amp;K$4,INDIRECT("listResultBlock"&amp;$AV9),K$3,FALSE)),"",VLOOKUP($B8&amp;K$4,INDIRECT("listResultBlock"&amp;$AV9),K$3,FALSE)),"")</f>
        <v/>
      </c>
      <c r="L9" s="34" t="str">
        <f t="shared" ref="L9" ca="1" si="41">IF(L$4&lt;=INDIRECT("areaNumBlock"&amp;$AV9),IF( ISBLANK(VLOOKUP($B8&amp;L$4,INDIRECT("listResultBlock"&amp;$AV9),L$3,FALSE)),"",VLOOKUP($B8&amp;L$4,INDIRECT("listResultBlock"&amp;$AV9),L$3,FALSE)),"")</f>
        <v/>
      </c>
      <c r="M9" s="32" t="str">
        <f t="shared" ref="M9" ca="1" si="42">IF(M$4&lt;=INDIRECT("areaNumBlock"&amp;$AV9),IF( ISBLANK(VLOOKUP($B8&amp;M$4,INDIRECT("listResultBlock"&amp;$AV9),M$3,FALSE)),"",VLOOKUP($B8&amp;M$4,INDIRECT("listResultBlock"&amp;$AV9),M$3,FALSE)),"")</f>
        <v/>
      </c>
      <c r="N9" s="33" t="str">
        <f t="shared" ref="N9" ca="1" si="43">IF(N$4&lt;=INDIRECT("areaNumBlock"&amp;$AV9),IF( ISBLANK(VLOOKUP($B8&amp;N$4,INDIRECT("listResultBlock"&amp;$AV9),N$3,FALSE)),"",VLOOKUP($B8&amp;N$4,INDIRECT("listResultBlock"&amp;$AV9),N$3,FALSE)),"")</f>
        <v/>
      </c>
      <c r="O9" s="34" t="str">
        <f t="shared" ref="O9" ca="1" si="44">IF(O$4&lt;=INDIRECT("areaNumBlock"&amp;$AV9),IF( ISBLANK(VLOOKUP($B8&amp;O$4,INDIRECT("listResultBlock"&amp;$AV9),O$3,FALSE)),"",VLOOKUP($B8&amp;O$4,INDIRECT("listResultBlock"&amp;$AV9),O$3,FALSE)),"")</f>
        <v/>
      </c>
      <c r="P9" s="32" t="str">
        <f t="shared" ref="P9" ca="1" si="45">IF(P$4&lt;=INDIRECT("areaNumBlock"&amp;$AV9),IF( ISBLANK(VLOOKUP($B8&amp;P$4,INDIRECT("listResultBlock"&amp;$AV9),P$3,FALSE)),"",VLOOKUP($B8&amp;P$4,INDIRECT("listResultBlock"&amp;$AV9),P$3,FALSE)),"")</f>
        <v/>
      </c>
      <c r="Q9" s="33" t="str">
        <f t="shared" ref="Q9" ca="1" si="46">IF(Q$4&lt;=INDIRECT("areaNumBlock"&amp;$AV9),IF( ISBLANK(VLOOKUP($B8&amp;Q$4,INDIRECT("listResultBlock"&amp;$AV9),Q$3,FALSE)),"",VLOOKUP($B8&amp;Q$4,INDIRECT("listResultBlock"&amp;$AV9),Q$3,FALSE)),"")</f>
        <v/>
      </c>
      <c r="R9" s="34" t="str">
        <f t="shared" ref="R9" ca="1" si="47">IF(R$4&lt;=INDIRECT("areaNumBlock"&amp;$AV9),IF( ISBLANK(VLOOKUP($B8&amp;R$4,INDIRECT("listResultBlock"&amp;$AV9),R$3,FALSE)),"",VLOOKUP($B8&amp;R$4,INDIRECT("listResultBlock"&amp;$AV9),R$3,FALSE)),"")</f>
        <v/>
      </c>
      <c r="S9" s="32" t="str">
        <f t="shared" ref="S9" ca="1" si="48">IF(S$4&lt;=INDIRECT("areaNumBlock"&amp;$AV9),IF( ISBLANK(VLOOKUP($B8&amp;S$4,INDIRECT("listResultBlock"&amp;$AV9),S$3,FALSE)),"",VLOOKUP($B8&amp;S$4,INDIRECT("listResultBlock"&amp;$AV9),S$3,FALSE)),"")</f>
        <v/>
      </c>
      <c r="T9" s="33" t="str">
        <f t="shared" ref="T9" ca="1" si="49">IF(T$4&lt;=INDIRECT("areaNumBlock"&amp;$AV9),IF( ISBLANK(VLOOKUP($B8&amp;T$4,INDIRECT("listResultBlock"&amp;$AV9),T$3,FALSE)),"",VLOOKUP($B8&amp;T$4,INDIRECT("listResultBlock"&amp;$AV9),T$3,FALSE)),"")</f>
        <v/>
      </c>
      <c r="U9" s="34" t="str">
        <f t="shared" ref="U9" ca="1" si="50">IF(U$4&lt;=INDIRECT("areaNumBlock"&amp;$AV9),IF( ISBLANK(VLOOKUP($B8&amp;U$4,INDIRECT("listResultBlock"&amp;$AV9),U$3,FALSE)),"",VLOOKUP($B8&amp;U$4,INDIRECT("listResultBlock"&amp;$AV9),U$3,FALSE)),"")</f>
        <v/>
      </c>
      <c r="V9" s="32" t="str">
        <f t="shared" ref="V9" ca="1" si="51">IF(V$4&lt;=INDIRECT("areaNumBlock"&amp;$AV9),IF( ISBLANK(VLOOKUP($B8&amp;V$4,INDIRECT("listResultBlock"&amp;$AV9),V$3,FALSE)),"",VLOOKUP($B8&amp;V$4,INDIRECT("listResultBlock"&amp;$AV9),V$3,FALSE)),"")</f>
        <v/>
      </c>
      <c r="W9" s="33" t="str">
        <f t="shared" ref="W9" ca="1" si="52">IF(W$4&lt;=INDIRECT("areaNumBlock"&amp;$AV9),IF( ISBLANK(VLOOKUP($B8&amp;W$4,INDIRECT("listResultBlock"&amp;$AV9),W$3,FALSE)),"",VLOOKUP($B8&amp;W$4,INDIRECT("listResultBlock"&amp;$AV9),W$3,FALSE)),"")</f>
        <v/>
      </c>
      <c r="X9" s="34" t="str">
        <f t="shared" ref="X9" ca="1" si="53">IF(X$4&lt;=INDIRECT("areaNumBlock"&amp;$AV9),IF( ISBLANK(VLOOKUP($B8&amp;X$4,INDIRECT("listResultBlock"&amp;$AV9),X$3,FALSE)),"",VLOOKUP($B8&amp;X$4,INDIRECT("listResultBlock"&amp;$AV9),X$3,FALSE)),"")</f>
        <v/>
      </c>
      <c r="Y9" s="32" t="str">
        <f t="shared" ref="Y9" ca="1" si="54">IF(Y$4&lt;=INDIRECT("areaNumBlock"&amp;$AV9),IF( ISBLANK(VLOOKUP($B8&amp;Y$4,INDIRECT("listResultBlock"&amp;$AV9),Y$3,FALSE)),"",VLOOKUP($B8&amp;Y$4,INDIRECT("listResultBlock"&amp;$AV9),Y$3,FALSE)),"")</f>
        <v/>
      </c>
      <c r="Z9" s="33" t="str">
        <f t="shared" ref="Z9" ca="1" si="55">IF(Z$4&lt;=INDIRECT("areaNumBlock"&amp;$AV9),IF( ISBLANK(VLOOKUP($B8&amp;Z$4,INDIRECT("listResultBlock"&amp;$AV9),Z$3,FALSE)),"",VLOOKUP($B8&amp;Z$4,INDIRECT("listResultBlock"&amp;$AV9),Z$3,FALSE)),"")</f>
        <v/>
      </c>
      <c r="AA9" s="34" t="str">
        <f t="shared" ref="AA9" ca="1" si="56">IF(AA$4&lt;=INDIRECT("areaNumBlock"&amp;$AV9),IF( ISBLANK(VLOOKUP($B8&amp;AA$4,INDIRECT("listResultBlock"&amp;$AV9),AA$3,FALSE)),"",VLOOKUP($B8&amp;AA$4,INDIRECT("listResultBlock"&amp;$AV9),AA$3,FALSE)),"")</f>
        <v/>
      </c>
      <c r="AB9" s="32" t="str">
        <f t="shared" ref="AB9" ca="1" si="57">IF(AB$4&lt;=INDIRECT("areaNumBlock"&amp;$AV9),IF( ISBLANK(VLOOKUP($B8&amp;AB$4,INDIRECT("listResultBlock"&amp;$AV9),AB$3,FALSE)),"",VLOOKUP($B8&amp;AB$4,INDIRECT("listResultBlock"&amp;$AV9),AB$3,FALSE)),"")</f>
        <v/>
      </c>
      <c r="AC9" s="33" t="str">
        <f t="shared" ref="AC9" ca="1" si="58">IF(AC$4&lt;=INDIRECT("areaNumBlock"&amp;$AV9),IF( ISBLANK(VLOOKUP($B8&amp;AC$4,INDIRECT("listResultBlock"&amp;$AV9),AC$3,FALSE)),"",VLOOKUP($B8&amp;AC$4,INDIRECT("listResultBlock"&amp;$AV9),AC$3,FALSE)),"")</f>
        <v/>
      </c>
      <c r="AD9" s="34" t="str">
        <f t="shared" ref="AD9" ca="1" si="59">IF(AD$4&lt;=INDIRECT("areaNumBlock"&amp;$AV9),IF( ISBLANK(VLOOKUP($B8&amp;AD$4,INDIRECT("listResultBlock"&amp;$AV9),AD$3,FALSE)),"",VLOOKUP($B8&amp;AD$4,INDIRECT("listResultBlock"&amp;$AV9),AD$3,FALSE)),"")</f>
        <v/>
      </c>
      <c r="AE9" s="32" t="str">
        <f t="shared" ref="AE9" ca="1" si="60">IF(AE$4&lt;=INDIRECT("areaNumBlock"&amp;$AV9),IF( ISBLANK(VLOOKUP($B8&amp;AE$4,INDIRECT("listResultBlock"&amp;$AV9),AE$3,FALSE)),"",VLOOKUP($B8&amp;AE$4,INDIRECT("listResultBlock"&amp;$AV9),AE$3,FALSE)),"")</f>
        <v/>
      </c>
      <c r="AF9" s="33" t="str">
        <f t="shared" ref="AF9" ca="1" si="61">IF(AF$4&lt;=INDIRECT("areaNumBlock"&amp;$AV9),IF( ISBLANK(VLOOKUP($B8&amp;AF$4,INDIRECT("listResultBlock"&amp;$AV9),AF$3,FALSE)),"",VLOOKUP($B8&amp;AF$4,INDIRECT("listResultBlock"&amp;$AV9),AF$3,FALSE)),"")</f>
        <v/>
      </c>
      <c r="AG9" s="34" t="str">
        <f t="shared" ref="AG9" ca="1" si="62">IF(AG$4&lt;=INDIRECT("areaNumBlock"&amp;$AV9),IF( ISBLANK(VLOOKUP($B8&amp;AG$4,INDIRECT("listResultBlock"&amp;$AV9),AG$3,FALSE)),"",VLOOKUP($B8&amp;AG$4,INDIRECT("listResultBlock"&amp;$AV9),AG$3,FALSE)),"")</f>
        <v/>
      </c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105"/>
      <c r="AT9" s="107"/>
      <c r="AU9" s="25">
        <f t="shared" si="18"/>
        <v>0</v>
      </c>
      <c r="AV9" s="25">
        <f t="shared" si="18"/>
        <v>1</v>
      </c>
    </row>
    <row r="10" spans="1:51" ht="21" customHeight="1" x14ac:dyDescent="0.4">
      <c r="A10" s="7"/>
      <c r="B10" s="96">
        <v>3</v>
      </c>
      <c r="C10" s="116" t="str">
        <f t="shared" ref="C10" ca="1" si="63">IF(B10&lt;=INDIRECT("areaNumBlock"&amp;$AV10),INDEX(INDIRECT("listTeamBlock"&amp;$AV10&amp;"b"),B10),"")</f>
        <v>入二FC</v>
      </c>
      <c r="D10" s="108" t="str">
        <f t="shared" ref="D10" ca="1" si="64">IF(OR(D11="",F11=""),"",IF(D11&gt;F11,"〇",IF(D11&lt;F11,IF(E11="◎","不","×"),"△")))</f>
        <v/>
      </c>
      <c r="E10" s="108"/>
      <c r="F10" s="108"/>
      <c r="G10" s="108" t="str">
        <f t="shared" ref="G10" ca="1" si="65">IF(OR(G11="",I11=""),"",IF(G11&gt;I11,"〇",IF(G11&lt;I11,IF(H11="◎","不","×"),"△")))</f>
        <v/>
      </c>
      <c r="H10" s="108"/>
      <c r="I10" s="108"/>
      <c r="J10" s="22"/>
      <c r="K10" s="23"/>
      <c r="L10" s="24"/>
      <c r="M10" s="108" t="str">
        <f t="shared" ref="M10" ca="1" si="66">IF(OR(M11="",O11=""),"",IF(M11&gt;O11,"〇",IF(M11&lt;O11,IF(N11="◎","不","×"),"△")))</f>
        <v/>
      </c>
      <c r="N10" s="108"/>
      <c r="O10" s="108"/>
      <c r="P10" s="108" t="str">
        <f t="shared" ref="P10" ca="1" si="67">IF(OR(P11="",R11=""),"",IF(P11&gt;R11,"〇",IF(P11&lt;R11,IF(Q11="◎","不","×"),"△")))</f>
        <v/>
      </c>
      <c r="Q10" s="108"/>
      <c r="R10" s="108"/>
      <c r="S10" s="108" t="str">
        <f t="shared" ref="S10" ca="1" si="68">IF(OR(S11="",U11=""),"",IF(S11&gt;U11,"〇",IF(S11&lt;U11,IF(T11="◎","不","×"),"△")))</f>
        <v/>
      </c>
      <c r="T10" s="108"/>
      <c r="U10" s="108"/>
      <c r="V10" s="108" t="str">
        <f t="shared" ref="V10" ca="1" si="69">IF(OR(V11="",X11=""),"",IF(V11&gt;X11,"〇",IF(V11&lt;X11,IF(W11="◎","不","×"),"△")))</f>
        <v/>
      </c>
      <c r="W10" s="108"/>
      <c r="X10" s="108"/>
      <c r="Y10" s="108" t="str">
        <f t="shared" ref="Y10" ca="1" si="70">IF(OR(Y11="",AA11=""),"",IF(Y11&gt;AA11,"〇",IF(Y11&lt;AA11,IF(Z11="◎","不","×"),"△")))</f>
        <v/>
      </c>
      <c r="Z10" s="108"/>
      <c r="AA10" s="108"/>
      <c r="AB10" s="108" t="str">
        <f t="shared" ref="AB10" ca="1" si="71">IF(OR(AB11="",AD11=""),"",IF(AB11&gt;AD11,"〇",IF(AB11&lt;AD11,IF(AC11="◎","不","×"),"△")))</f>
        <v/>
      </c>
      <c r="AC10" s="108"/>
      <c r="AD10" s="108"/>
      <c r="AE10" s="108" t="str">
        <f t="shared" ref="AE10" ca="1" si="72">IF(OR(AE11="",AG11=""),"",IF(AE11&gt;AG11,"〇",IF(AE11&lt;AG11,IF(AF11="◎","不","×"),"△")))</f>
        <v/>
      </c>
      <c r="AF10" s="108"/>
      <c r="AG10" s="108"/>
      <c r="AH10" s="95">
        <f t="shared" ref="AH10" ca="1" si="73">IF(B10&lt;=INDIRECT("areaNumBlock"&amp;$AV11),SUM(AJ10:AM11),"")</f>
        <v>0</v>
      </c>
      <c r="AI10" s="93">
        <f t="shared" ref="AI10" ca="1" si="74">IF(B10&lt;=INDIRECT("areaNumBlock"&amp;$AV11),AJ10*3+AL10-(AM10*4),"")</f>
        <v>0</v>
      </c>
      <c r="AJ10" s="95">
        <f t="shared" ref="AJ10" ca="1" si="75">IF($B10&lt;=INDIRECT("areaNumBlock"&amp;$AV11),COUNTIF($D10:$AG11,AJ$5),"")</f>
        <v>0</v>
      </c>
      <c r="AK10" s="95">
        <f t="shared" ref="AK10" ca="1" si="76">IF($B10&lt;=INDIRECT("areaNumBlock"&amp;$AV11),COUNTIF($D10:$AG11,AK$5),"")</f>
        <v>0</v>
      </c>
      <c r="AL10" s="95">
        <f t="shared" ref="AL10" ca="1" si="77">IF($B10&lt;=INDIRECT("areaNumBlock"&amp;$AV11),COUNTIF($D10:$AG11,AL$5),"")</f>
        <v>0</v>
      </c>
      <c r="AM10" s="95">
        <f t="shared" ref="AM10" ca="1" si="78">IF($B10&lt;=INDIRECT("areaNumBlock"&amp;$AV11),COUNTIF($D10:$AG11,AM$5),"")</f>
        <v>0</v>
      </c>
      <c r="AN10" s="95"/>
      <c r="AO10" s="93">
        <f t="shared" ref="AO10" ca="1" si="79">IF(B10&lt;=INDIRECT("areaNumBlock"&amp;$AV11),AP10-AQ10,"")</f>
        <v>0</v>
      </c>
      <c r="AP10" s="95">
        <f t="shared" ref="AP10" ca="1" si="80">IF(B10&lt;=INDIRECT("areaNumBlock"&amp;$AV11),SUM(D11,G11,J11,M11,P11,S11,V11,Y11,AB11,AE11),"")</f>
        <v>0</v>
      </c>
      <c r="AQ10" s="95">
        <f t="shared" ref="AQ10" ca="1" si="81">IF(B10&lt;=INDIRECT("areaNumBlock"&amp;$AV11),SUM(F11,I11,L11,O11,R11,U11,X11,AA11,AD11,AG11),"")</f>
        <v>0</v>
      </c>
      <c r="AR10" s="95"/>
      <c r="AS10" s="104" t="str">
        <f t="shared" ref="AS10" ca="1" si="82">IF(AND(AU10=1,B10&lt;=INDIRECT("areaNumBlock"&amp;$AV11)),RANK(AT10,INDIRECT("areaRank"&amp;$AV11),0),"")</f>
        <v/>
      </c>
      <c r="AT10" s="106">
        <f t="shared" ref="AT10" ca="1" si="83">IF(B10&lt;=INDIRECT("areaNumBlock"&amp;$AV11),AI10*1000000+AN10*100000+AO10*1000+AP10*10+AR10,"")</f>
        <v>0</v>
      </c>
      <c r="AU10" s="25">
        <f t="shared" si="18"/>
        <v>0</v>
      </c>
      <c r="AV10" s="25">
        <f t="shared" si="18"/>
        <v>1</v>
      </c>
    </row>
    <row r="11" spans="1:51" ht="21" customHeight="1" x14ac:dyDescent="0.4">
      <c r="A11" s="7"/>
      <c r="B11" s="97"/>
      <c r="C11" s="117"/>
      <c r="D11" s="35" t="str">
        <f t="shared" ref="D11" ca="1" si="84">IF($B10&lt;=INDIRECT("areaNumBlock"&amp;$AV11),IF( ISBLANK(VLOOKUP(D$4&amp;$B10,INDIRECT("listResultBlock"&amp;$AV11),F$3,FALSE)),"",VLOOKUP(D$4&amp;$B10,INDIRECT("listResultBlock"&amp;$AV11),F$3,FALSE)),"")</f>
        <v/>
      </c>
      <c r="E11" s="36" t="str">
        <f t="shared" ref="E11" ca="1" si="85">IF($B10&lt;=INDIRECT("areaNumBlock"&amp;$AV11),IF( ISBLANK(VLOOKUP(E$4&amp;$B10,INDIRECT("listResultBlock"&amp;$AV11),E$3,FALSE)),"",VLOOKUP(E$4&amp;$B10,INDIRECT("listResultBlock"&amp;$AV11),E$3,FALSE)),"")</f>
        <v/>
      </c>
      <c r="F11" s="37" t="str">
        <f t="shared" ref="F11" ca="1" si="86">IF($B10&lt;=INDIRECT("areaNumBlock"&amp;$AV11),IF( ISBLANK(VLOOKUP(F$4&amp;$B10,INDIRECT("listResultBlock"&amp;$AV11),D$3,FALSE)),"",VLOOKUP(F$4&amp;$B10,INDIRECT("listResultBlock"&amp;$AV11),D$3,FALSE)),"")</f>
        <v/>
      </c>
      <c r="G11" s="35" t="str">
        <f t="shared" ref="G11" ca="1" si="87">IF($B10&lt;=INDIRECT("areaNumBlock"&amp;$AV11),IF( ISBLANK(VLOOKUP(G$4&amp;$B10,INDIRECT("listResultBlock"&amp;$AV11),I$3,FALSE)),"",VLOOKUP(G$4&amp;$B10,INDIRECT("listResultBlock"&amp;$AV11),I$3,FALSE)),"")</f>
        <v/>
      </c>
      <c r="H11" s="36" t="str">
        <f t="shared" ref="H11" ca="1" si="88">IF($B10&lt;=INDIRECT("areaNumBlock"&amp;$AV11),IF( ISBLANK(VLOOKUP(H$4&amp;$B10,INDIRECT("listResultBlock"&amp;$AV11),H$3,FALSE)),"",VLOOKUP(H$4&amp;$B10,INDIRECT("listResultBlock"&amp;$AV11),H$3,FALSE)),"")</f>
        <v/>
      </c>
      <c r="I11" s="37" t="str">
        <f t="shared" ref="I11" ca="1" si="89">IF($B10&lt;=INDIRECT("areaNumBlock"&amp;$AV11),IF( ISBLANK(VLOOKUP(I$4&amp;$B10,INDIRECT("listResultBlock"&amp;$AV11),G$3,FALSE)),"",VLOOKUP(I$4&amp;$B10,INDIRECT("listResultBlock"&amp;$AV11),G$3,FALSE)),"")</f>
        <v/>
      </c>
      <c r="J11" s="26"/>
      <c r="K11" s="27"/>
      <c r="L11" s="28"/>
      <c r="M11" s="35" t="str">
        <f t="shared" ref="M11" ca="1" si="90">IF(M$4&lt;=INDIRECT("areaNumBlock"&amp;$AV11),IF( ISBLANK(VLOOKUP($B10&amp;M$4,INDIRECT("listResultBlock"&amp;$AV11),M$3,FALSE)),"",VLOOKUP($B10&amp;M$4,INDIRECT("listResultBlock"&amp;$AV11),M$3,FALSE)),"")</f>
        <v/>
      </c>
      <c r="N11" s="36" t="str">
        <f t="shared" ref="N11" ca="1" si="91">IF(N$4&lt;=INDIRECT("areaNumBlock"&amp;$AV11),IF( ISBLANK(VLOOKUP($B10&amp;N$4,INDIRECT("listResultBlock"&amp;$AV11),N$3,FALSE)),"",VLOOKUP($B10&amp;N$4,INDIRECT("listResultBlock"&amp;$AV11),N$3,FALSE)),"")</f>
        <v/>
      </c>
      <c r="O11" s="37" t="str">
        <f t="shared" ref="O11" ca="1" si="92">IF(O$4&lt;=INDIRECT("areaNumBlock"&amp;$AV11),IF( ISBLANK(VLOOKUP($B10&amp;O$4,INDIRECT("listResultBlock"&amp;$AV11),O$3,FALSE)),"",VLOOKUP($B10&amp;O$4,INDIRECT("listResultBlock"&amp;$AV11),O$3,FALSE)),"")</f>
        <v/>
      </c>
      <c r="P11" s="35" t="str">
        <f t="shared" ref="P11" ca="1" si="93">IF(P$4&lt;=INDIRECT("areaNumBlock"&amp;$AV11),IF( ISBLANK(VLOOKUP($B10&amp;P$4,INDIRECT("listResultBlock"&amp;$AV11),P$3,FALSE)),"",VLOOKUP($B10&amp;P$4,INDIRECT("listResultBlock"&amp;$AV11),P$3,FALSE)),"")</f>
        <v/>
      </c>
      <c r="Q11" s="36" t="str">
        <f t="shared" ref="Q11" ca="1" si="94">IF(Q$4&lt;=INDIRECT("areaNumBlock"&amp;$AV11),IF( ISBLANK(VLOOKUP($B10&amp;Q$4,INDIRECT("listResultBlock"&amp;$AV11),Q$3,FALSE)),"",VLOOKUP($B10&amp;Q$4,INDIRECT("listResultBlock"&amp;$AV11),Q$3,FALSE)),"")</f>
        <v/>
      </c>
      <c r="R11" s="37" t="str">
        <f t="shared" ref="R11" ca="1" si="95">IF(R$4&lt;=INDIRECT("areaNumBlock"&amp;$AV11),IF( ISBLANK(VLOOKUP($B10&amp;R$4,INDIRECT("listResultBlock"&amp;$AV11),R$3,FALSE)),"",VLOOKUP($B10&amp;R$4,INDIRECT("listResultBlock"&amp;$AV11),R$3,FALSE)),"")</f>
        <v/>
      </c>
      <c r="S11" s="35" t="str">
        <f t="shared" ref="S11" ca="1" si="96">IF(S$4&lt;=INDIRECT("areaNumBlock"&amp;$AV11),IF( ISBLANK(VLOOKUP($B10&amp;S$4,INDIRECT("listResultBlock"&amp;$AV11),S$3,FALSE)),"",VLOOKUP($B10&amp;S$4,INDIRECT("listResultBlock"&amp;$AV11),S$3,FALSE)),"")</f>
        <v/>
      </c>
      <c r="T11" s="36" t="str">
        <f t="shared" ref="T11" ca="1" si="97">IF(T$4&lt;=INDIRECT("areaNumBlock"&amp;$AV11),IF( ISBLANK(VLOOKUP($B10&amp;T$4,INDIRECT("listResultBlock"&amp;$AV11),T$3,FALSE)),"",VLOOKUP($B10&amp;T$4,INDIRECT("listResultBlock"&amp;$AV11),T$3,FALSE)),"")</f>
        <v/>
      </c>
      <c r="U11" s="37" t="str">
        <f t="shared" ref="U11" ca="1" si="98">IF(U$4&lt;=INDIRECT("areaNumBlock"&amp;$AV11),IF( ISBLANK(VLOOKUP($B10&amp;U$4,INDIRECT("listResultBlock"&amp;$AV11),U$3,FALSE)),"",VLOOKUP($B10&amp;U$4,INDIRECT("listResultBlock"&amp;$AV11),U$3,FALSE)),"")</f>
        <v/>
      </c>
      <c r="V11" s="35" t="str">
        <f t="shared" ref="V11" ca="1" si="99">IF(V$4&lt;=INDIRECT("areaNumBlock"&amp;$AV11),IF( ISBLANK(VLOOKUP($B10&amp;V$4,INDIRECT("listResultBlock"&amp;$AV11),V$3,FALSE)),"",VLOOKUP($B10&amp;V$4,INDIRECT("listResultBlock"&amp;$AV11),V$3,FALSE)),"")</f>
        <v/>
      </c>
      <c r="W11" s="36" t="str">
        <f t="shared" ref="W11" ca="1" si="100">IF(W$4&lt;=INDIRECT("areaNumBlock"&amp;$AV11),IF( ISBLANK(VLOOKUP($B10&amp;W$4,INDIRECT("listResultBlock"&amp;$AV11),W$3,FALSE)),"",VLOOKUP($B10&amp;W$4,INDIRECT("listResultBlock"&amp;$AV11),W$3,FALSE)),"")</f>
        <v/>
      </c>
      <c r="X11" s="37" t="str">
        <f t="shared" ref="X11" ca="1" si="101">IF(X$4&lt;=INDIRECT("areaNumBlock"&amp;$AV11),IF( ISBLANK(VLOOKUP($B10&amp;X$4,INDIRECT("listResultBlock"&amp;$AV11),X$3,FALSE)),"",VLOOKUP($B10&amp;X$4,INDIRECT("listResultBlock"&amp;$AV11),X$3,FALSE)),"")</f>
        <v/>
      </c>
      <c r="Y11" s="35" t="str">
        <f t="shared" ref="Y11" ca="1" si="102">IF(Y$4&lt;=INDIRECT("areaNumBlock"&amp;$AV11),IF( ISBLANK(VLOOKUP($B10&amp;Y$4,INDIRECT("listResultBlock"&amp;$AV11),Y$3,FALSE)),"",VLOOKUP($B10&amp;Y$4,INDIRECT("listResultBlock"&amp;$AV11),Y$3,FALSE)),"")</f>
        <v/>
      </c>
      <c r="Z11" s="36" t="str">
        <f t="shared" ref="Z11" ca="1" si="103">IF(Z$4&lt;=INDIRECT("areaNumBlock"&amp;$AV11),IF( ISBLANK(VLOOKUP($B10&amp;Z$4,INDIRECT("listResultBlock"&amp;$AV11),Z$3,FALSE)),"",VLOOKUP($B10&amp;Z$4,INDIRECT("listResultBlock"&amp;$AV11),Z$3,FALSE)),"")</f>
        <v/>
      </c>
      <c r="AA11" s="37" t="str">
        <f t="shared" ref="AA11" ca="1" si="104">IF(AA$4&lt;=INDIRECT("areaNumBlock"&amp;$AV11),IF( ISBLANK(VLOOKUP($B10&amp;AA$4,INDIRECT("listResultBlock"&amp;$AV11),AA$3,FALSE)),"",VLOOKUP($B10&amp;AA$4,INDIRECT("listResultBlock"&amp;$AV11),AA$3,FALSE)),"")</f>
        <v/>
      </c>
      <c r="AB11" s="35" t="str">
        <f t="shared" ref="AB11" ca="1" si="105">IF(AB$4&lt;=INDIRECT("areaNumBlock"&amp;$AV11),IF( ISBLANK(VLOOKUP($B10&amp;AB$4,INDIRECT("listResultBlock"&amp;$AV11),AB$3,FALSE)),"",VLOOKUP($B10&amp;AB$4,INDIRECT("listResultBlock"&amp;$AV11),AB$3,FALSE)),"")</f>
        <v/>
      </c>
      <c r="AC11" s="36" t="str">
        <f t="shared" ref="AC11" ca="1" si="106">IF(AC$4&lt;=INDIRECT("areaNumBlock"&amp;$AV11),IF( ISBLANK(VLOOKUP($B10&amp;AC$4,INDIRECT("listResultBlock"&amp;$AV11),AC$3,FALSE)),"",VLOOKUP($B10&amp;AC$4,INDIRECT("listResultBlock"&amp;$AV11),AC$3,FALSE)),"")</f>
        <v/>
      </c>
      <c r="AD11" s="37" t="str">
        <f t="shared" ref="AD11" ca="1" si="107">IF(AD$4&lt;=INDIRECT("areaNumBlock"&amp;$AV11),IF( ISBLANK(VLOOKUP($B10&amp;AD$4,INDIRECT("listResultBlock"&amp;$AV11),AD$3,FALSE)),"",VLOOKUP($B10&amp;AD$4,INDIRECT("listResultBlock"&amp;$AV11),AD$3,FALSE)),"")</f>
        <v/>
      </c>
      <c r="AE11" s="35" t="str">
        <f t="shared" ref="AE11" ca="1" si="108">IF(AE$4&lt;=INDIRECT("areaNumBlock"&amp;$AV11),IF( ISBLANK(VLOOKUP($B10&amp;AE$4,INDIRECT("listResultBlock"&amp;$AV11),AE$3,FALSE)),"",VLOOKUP($B10&amp;AE$4,INDIRECT("listResultBlock"&amp;$AV11),AE$3,FALSE)),"")</f>
        <v/>
      </c>
      <c r="AF11" s="36" t="str">
        <f t="shared" ref="AF11" ca="1" si="109">IF(AF$4&lt;=INDIRECT("areaNumBlock"&amp;$AV11),IF( ISBLANK(VLOOKUP($B10&amp;AF$4,INDIRECT("listResultBlock"&amp;$AV11),AF$3,FALSE)),"",VLOOKUP($B10&amp;AF$4,INDIRECT("listResultBlock"&amp;$AV11),AF$3,FALSE)),"")</f>
        <v/>
      </c>
      <c r="AG11" s="37" t="str">
        <f t="shared" ref="AG11" ca="1" si="110">IF(AG$4&lt;=INDIRECT("areaNumBlock"&amp;$AV11),IF( ISBLANK(VLOOKUP($B10&amp;AG$4,INDIRECT("listResultBlock"&amp;$AV11),AG$3,FALSE)),"",VLOOKUP($B10&amp;AG$4,INDIRECT("listResultBlock"&amp;$AV11),AG$3,FALSE)),"")</f>
        <v/>
      </c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105"/>
      <c r="AT11" s="107"/>
      <c r="AU11" s="25">
        <f t="shared" si="18"/>
        <v>0</v>
      </c>
      <c r="AV11" s="25">
        <f t="shared" si="18"/>
        <v>1</v>
      </c>
    </row>
    <row r="12" spans="1:51" ht="21" customHeight="1" x14ac:dyDescent="0.4">
      <c r="A12" s="7"/>
      <c r="B12" s="96">
        <v>4</v>
      </c>
      <c r="C12" s="116" t="str">
        <f t="shared" ref="C12" ca="1" si="111">IF(B12&lt;=INDIRECT("areaNumBlock"&amp;$AV12),INDEX(INDIRECT("listTeamBlock"&amp;$AV12&amp;"b"),B12),"")</f>
        <v>ミッキーSC</v>
      </c>
      <c r="D12" s="100" t="str">
        <f t="shared" ref="D12" ca="1" si="112">IF(OR(D13="",F13=""),"",IF(D13&gt;F13,"〇",IF(D13&lt;F13,IF(E13="◎","不","×"),"△")))</f>
        <v/>
      </c>
      <c r="E12" s="100"/>
      <c r="F12" s="100"/>
      <c r="G12" s="100" t="str">
        <f t="shared" ref="G12" ca="1" si="113">IF(OR(G13="",I13=""),"",IF(G13&gt;I13,"〇",IF(G13&lt;I13,IF(H13="◎","不","×"),"△")))</f>
        <v/>
      </c>
      <c r="H12" s="100"/>
      <c r="I12" s="100"/>
      <c r="J12" s="100" t="str">
        <f t="shared" ref="J12" ca="1" si="114">IF(OR(J13="",L13=""),"",IF(J13&gt;L13,"〇",IF(J13&lt;L13,IF(K13="◎","不","×"),"△")))</f>
        <v/>
      </c>
      <c r="K12" s="100"/>
      <c r="L12" s="100"/>
      <c r="M12" s="22"/>
      <c r="N12" s="23"/>
      <c r="O12" s="24"/>
      <c r="P12" s="100" t="str">
        <f t="shared" ref="P12" ca="1" si="115">IF(OR(P13="",R13=""),"",IF(P13&gt;R13,"〇",IF(P13&lt;R13,IF(Q13="◎","不","×"),"△")))</f>
        <v/>
      </c>
      <c r="Q12" s="100"/>
      <c r="R12" s="100"/>
      <c r="S12" s="100" t="str">
        <f t="shared" ref="S12" ca="1" si="116">IF(OR(S13="",U13=""),"",IF(S13&gt;U13,"〇",IF(S13&lt;U13,IF(T13="◎","不","×"),"△")))</f>
        <v/>
      </c>
      <c r="T12" s="100"/>
      <c r="U12" s="100"/>
      <c r="V12" s="100" t="str">
        <f t="shared" ref="V12" ca="1" si="117">IF(OR(V13="",X13=""),"",IF(V13&gt;X13,"〇",IF(V13&lt;X13,IF(W13="◎","不","×"),"△")))</f>
        <v/>
      </c>
      <c r="W12" s="100"/>
      <c r="X12" s="100"/>
      <c r="Y12" s="100" t="str">
        <f t="shared" ref="Y12" ca="1" si="118">IF(OR(Y13="",AA13=""),"",IF(Y13&gt;AA13,"〇",IF(Y13&lt;AA13,IF(Z13="◎","不","×"),"△")))</f>
        <v/>
      </c>
      <c r="Z12" s="100"/>
      <c r="AA12" s="100"/>
      <c r="AB12" s="100" t="str">
        <f t="shared" ref="AB12" ca="1" si="119">IF(OR(AB13="",AD13=""),"",IF(AB13&gt;AD13,"〇",IF(AB13&lt;AD13,IF(AC13="◎","不","×"),"△")))</f>
        <v/>
      </c>
      <c r="AC12" s="100"/>
      <c r="AD12" s="100"/>
      <c r="AE12" s="100" t="str">
        <f t="shared" ref="AE12" ca="1" si="120">IF(OR(AE13="",AG13=""),"",IF(AE13&gt;AG13,"〇",IF(AE13&lt;AG13,IF(AF13="◎","不","×"),"△")))</f>
        <v/>
      </c>
      <c r="AF12" s="100"/>
      <c r="AG12" s="100"/>
      <c r="AH12" s="95">
        <f t="shared" ref="AH12" ca="1" si="121">IF(B12&lt;=INDIRECT("areaNumBlock"&amp;$AV13),SUM(AJ12:AM13),"")</f>
        <v>0</v>
      </c>
      <c r="AI12" s="93">
        <f t="shared" ref="AI12" ca="1" si="122">IF(B12&lt;=INDIRECT("areaNumBlock"&amp;$AV13),AJ12*3+AL12-(AM12*4),"")</f>
        <v>0</v>
      </c>
      <c r="AJ12" s="95">
        <f t="shared" ref="AJ12" ca="1" si="123">IF($B12&lt;=INDIRECT("areaNumBlock"&amp;$AV13),COUNTIF($D12:$AG13,AJ$5),"")</f>
        <v>0</v>
      </c>
      <c r="AK12" s="95">
        <f t="shared" ref="AK12" ca="1" si="124">IF($B12&lt;=INDIRECT("areaNumBlock"&amp;$AV13),COUNTIF($D12:$AG13,AK$5),"")</f>
        <v>0</v>
      </c>
      <c r="AL12" s="95">
        <f t="shared" ref="AL12" ca="1" si="125">IF($B12&lt;=INDIRECT("areaNumBlock"&amp;$AV13),COUNTIF($D12:$AG13,AL$5),"")</f>
        <v>0</v>
      </c>
      <c r="AM12" s="95">
        <f t="shared" ref="AM12" ca="1" si="126">IF($B12&lt;=INDIRECT("areaNumBlock"&amp;$AV13),COUNTIF($D12:$AG13,AM$5),"")</f>
        <v>0</v>
      </c>
      <c r="AN12" s="95"/>
      <c r="AO12" s="93">
        <f t="shared" ref="AO12" ca="1" si="127">IF(B12&lt;=INDIRECT("areaNumBlock"&amp;$AV13),AP12-AQ12,"")</f>
        <v>0</v>
      </c>
      <c r="AP12" s="95">
        <f t="shared" ref="AP12" ca="1" si="128">IF(B12&lt;=INDIRECT("areaNumBlock"&amp;$AV13),SUM(D13,G13,J13,M13,P13,S13,V13,Y13,AB13,AE13),"")</f>
        <v>0</v>
      </c>
      <c r="AQ12" s="95">
        <f t="shared" ref="AQ12" ca="1" si="129">IF(B12&lt;=INDIRECT("areaNumBlock"&amp;$AV13),SUM(F13,I13,L13,O13,R13,U13,X13,AA13,AD13,AG13),"")</f>
        <v>0</v>
      </c>
      <c r="AR12" s="95"/>
      <c r="AS12" s="104" t="str">
        <f t="shared" ref="AS12" ca="1" si="130">IF(AND(AU12=1,B12&lt;=INDIRECT("areaNumBlock"&amp;$AV13)),RANK(AT12,INDIRECT("areaRank"&amp;$AV13),0),"")</f>
        <v/>
      </c>
      <c r="AT12" s="106">
        <f t="shared" ref="AT12" ca="1" si="131">IF(B12&lt;=INDIRECT("areaNumBlock"&amp;$AV13),AI12*1000000+AN12*100000+AO12*1000+AP12*10+AR12,"")</f>
        <v>0</v>
      </c>
      <c r="AU12" s="25">
        <f t="shared" si="18"/>
        <v>0</v>
      </c>
      <c r="AV12" s="25">
        <f t="shared" si="18"/>
        <v>1</v>
      </c>
    </row>
    <row r="13" spans="1:51" ht="21" customHeight="1" x14ac:dyDescent="0.4">
      <c r="A13" s="7"/>
      <c r="B13" s="97"/>
      <c r="C13" s="117"/>
      <c r="D13" s="32" t="str">
        <f t="shared" ref="D13" ca="1" si="132">IF($B12&lt;=INDIRECT("areaNumBlock"&amp;$AV13),IF( ISBLANK(VLOOKUP(D$4&amp;$B12,INDIRECT("listResultBlock"&amp;$AV13),F$3,FALSE)),"",VLOOKUP(D$4&amp;$B12,INDIRECT("listResultBlock"&amp;$AV13),F$3,FALSE)),"")</f>
        <v/>
      </c>
      <c r="E13" s="33" t="str">
        <f t="shared" ref="E13" ca="1" si="133">IF($B12&lt;=INDIRECT("areaNumBlock"&amp;$AV13),IF( ISBLANK(VLOOKUP(E$4&amp;$B12,INDIRECT("listResultBlock"&amp;$AV13),E$3,FALSE)),"",VLOOKUP(E$4&amp;$B12,INDIRECT("listResultBlock"&amp;$AV13),E$3,FALSE)),"")</f>
        <v/>
      </c>
      <c r="F13" s="34" t="str">
        <f t="shared" ref="F13" ca="1" si="134">IF($B12&lt;=INDIRECT("areaNumBlock"&amp;$AV13),IF( ISBLANK(VLOOKUP(F$4&amp;$B12,INDIRECT("listResultBlock"&amp;$AV13),D$3,FALSE)),"",VLOOKUP(F$4&amp;$B12,INDIRECT("listResultBlock"&amp;$AV13),D$3,FALSE)),"")</f>
        <v/>
      </c>
      <c r="G13" s="32" t="str">
        <f t="shared" ref="G13" ca="1" si="135">IF($B12&lt;=INDIRECT("areaNumBlock"&amp;$AV13),IF( ISBLANK(VLOOKUP(G$4&amp;$B12,INDIRECT("listResultBlock"&amp;$AV13),I$3,FALSE)),"",VLOOKUP(G$4&amp;$B12,INDIRECT("listResultBlock"&amp;$AV13),I$3,FALSE)),"")</f>
        <v/>
      </c>
      <c r="H13" s="33" t="str">
        <f t="shared" ref="H13" ca="1" si="136">IF($B12&lt;=INDIRECT("areaNumBlock"&amp;$AV13),IF( ISBLANK(VLOOKUP(H$4&amp;$B12,INDIRECT("listResultBlock"&amp;$AV13),H$3,FALSE)),"",VLOOKUP(H$4&amp;$B12,INDIRECT("listResultBlock"&amp;$AV13),H$3,FALSE)),"")</f>
        <v/>
      </c>
      <c r="I13" s="34" t="str">
        <f t="shared" ref="I13" ca="1" si="137">IF($B12&lt;=INDIRECT("areaNumBlock"&amp;$AV13),IF( ISBLANK(VLOOKUP(I$4&amp;$B12,INDIRECT("listResultBlock"&amp;$AV13),G$3,FALSE)),"",VLOOKUP(I$4&amp;$B12,INDIRECT("listResultBlock"&amp;$AV13),G$3,FALSE)),"")</f>
        <v/>
      </c>
      <c r="J13" s="32" t="str">
        <f t="shared" ref="J13" ca="1" si="138">IF($B12&lt;=INDIRECT("areaNumBlock"&amp;$AV13),IF( ISBLANK(VLOOKUP(J$4&amp;$B12,INDIRECT("listResultBlock"&amp;$AV13),L$3,FALSE)),"",VLOOKUP(J$4&amp;$B12,INDIRECT("listResultBlock"&amp;$AV13),L$3,FALSE)),"")</f>
        <v/>
      </c>
      <c r="K13" s="33" t="str">
        <f t="shared" ref="K13" ca="1" si="139">IF($B12&lt;=INDIRECT("areaNumBlock"&amp;$AV13),IF( ISBLANK(VLOOKUP(K$4&amp;$B12,INDIRECT("listResultBlock"&amp;$AV13),K$3,FALSE)),"",VLOOKUP(K$4&amp;$B12,INDIRECT("listResultBlock"&amp;$AV13),K$3,FALSE)),"")</f>
        <v/>
      </c>
      <c r="L13" s="34" t="str">
        <f t="shared" ref="L13" ca="1" si="140">IF($B12&lt;=INDIRECT("areaNumBlock"&amp;$AV13),IF( ISBLANK(VLOOKUP(L$4&amp;$B12,INDIRECT("listResultBlock"&amp;$AV13),J$3,FALSE)),"",VLOOKUP(L$4&amp;$B12,INDIRECT("listResultBlock"&amp;$AV13),J$3,FALSE)),"")</f>
        <v/>
      </c>
      <c r="M13" s="26"/>
      <c r="N13" s="27"/>
      <c r="O13" s="28"/>
      <c r="P13" s="32" t="str">
        <f t="shared" ref="P13" ca="1" si="141">IF(P$4&lt;=INDIRECT("areaNumBlock"&amp;$AV13),IF( ISBLANK(VLOOKUP($B12&amp;P$4,INDIRECT("listResultBlock"&amp;$AV13),P$3,FALSE)),"",VLOOKUP($B12&amp;P$4,INDIRECT("listResultBlock"&amp;$AV13),P$3,FALSE)),"")</f>
        <v/>
      </c>
      <c r="Q13" s="33" t="str">
        <f t="shared" ref="Q13" ca="1" si="142">IF(Q$4&lt;=INDIRECT("areaNumBlock"&amp;$AV13),IF( ISBLANK(VLOOKUP($B12&amp;Q$4,INDIRECT("listResultBlock"&amp;$AV13),Q$3,FALSE)),"",VLOOKUP($B12&amp;Q$4,INDIRECT("listResultBlock"&amp;$AV13),Q$3,FALSE)),"")</f>
        <v/>
      </c>
      <c r="R13" s="34" t="str">
        <f t="shared" ref="R13" ca="1" si="143">IF(R$4&lt;=INDIRECT("areaNumBlock"&amp;$AV13),IF( ISBLANK(VLOOKUP($B12&amp;R$4,INDIRECT("listResultBlock"&amp;$AV13),R$3,FALSE)),"",VLOOKUP($B12&amp;R$4,INDIRECT("listResultBlock"&amp;$AV13),R$3,FALSE)),"")</f>
        <v/>
      </c>
      <c r="S13" s="32" t="str">
        <f t="shared" ref="S13" ca="1" si="144">IF(S$4&lt;=INDIRECT("areaNumBlock"&amp;$AV13),IF( ISBLANK(VLOOKUP($B12&amp;S$4,INDIRECT("listResultBlock"&amp;$AV13),S$3,FALSE)),"",VLOOKUP($B12&amp;S$4,INDIRECT("listResultBlock"&amp;$AV13),S$3,FALSE)),"")</f>
        <v/>
      </c>
      <c r="T13" s="33" t="str">
        <f t="shared" ref="T13" ca="1" si="145">IF(T$4&lt;=INDIRECT("areaNumBlock"&amp;$AV13),IF( ISBLANK(VLOOKUP($B12&amp;T$4,INDIRECT("listResultBlock"&amp;$AV13),T$3,FALSE)),"",VLOOKUP($B12&amp;T$4,INDIRECT("listResultBlock"&amp;$AV13),T$3,FALSE)),"")</f>
        <v/>
      </c>
      <c r="U13" s="34" t="str">
        <f t="shared" ref="U13" ca="1" si="146">IF(U$4&lt;=INDIRECT("areaNumBlock"&amp;$AV13),IF( ISBLANK(VLOOKUP($B12&amp;U$4,INDIRECT("listResultBlock"&amp;$AV13),U$3,FALSE)),"",VLOOKUP($B12&amp;U$4,INDIRECT("listResultBlock"&amp;$AV13),U$3,FALSE)),"")</f>
        <v/>
      </c>
      <c r="V13" s="32" t="str">
        <f t="shared" ref="V13" ca="1" si="147">IF(V$4&lt;=INDIRECT("areaNumBlock"&amp;$AV13),IF( ISBLANK(VLOOKUP($B12&amp;V$4,INDIRECT("listResultBlock"&amp;$AV13),V$3,FALSE)),"",VLOOKUP($B12&amp;V$4,INDIRECT("listResultBlock"&amp;$AV13),V$3,FALSE)),"")</f>
        <v/>
      </c>
      <c r="W13" s="33" t="str">
        <f t="shared" ref="W13" ca="1" si="148">IF(W$4&lt;=INDIRECT("areaNumBlock"&amp;$AV13),IF( ISBLANK(VLOOKUP($B12&amp;W$4,INDIRECT("listResultBlock"&amp;$AV13),W$3,FALSE)),"",VLOOKUP($B12&amp;W$4,INDIRECT("listResultBlock"&amp;$AV13),W$3,FALSE)),"")</f>
        <v/>
      </c>
      <c r="X13" s="34" t="str">
        <f t="shared" ref="X13" ca="1" si="149">IF(X$4&lt;=INDIRECT("areaNumBlock"&amp;$AV13),IF( ISBLANK(VLOOKUP($B12&amp;X$4,INDIRECT("listResultBlock"&amp;$AV13),X$3,FALSE)),"",VLOOKUP($B12&amp;X$4,INDIRECT("listResultBlock"&amp;$AV13),X$3,FALSE)),"")</f>
        <v/>
      </c>
      <c r="Y13" s="32" t="str">
        <f t="shared" ref="Y13" ca="1" si="150">IF(Y$4&lt;=INDIRECT("areaNumBlock"&amp;$AV13),IF( ISBLANK(VLOOKUP($B12&amp;Y$4,INDIRECT("listResultBlock"&amp;$AV13),Y$3,FALSE)),"",VLOOKUP($B12&amp;Y$4,INDIRECT("listResultBlock"&amp;$AV13),Y$3,FALSE)),"")</f>
        <v/>
      </c>
      <c r="Z13" s="33" t="str">
        <f t="shared" ref="Z13" ca="1" si="151">IF(Z$4&lt;=INDIRECT("areaNumBlock"&amp;$AV13),IF( ISBLANK(VLOOKUP($B12&amp;Z$4,INDIRECT("listResultBlock"&amp;$AV13),Z$3,FALSE)),"",VLOOKUP($B12&amp;Z$4,INDIRECT("listResultBlock"&amp;$AV13),Z$3,FALSE)),"")</f>
        <v/>
      </c>
      <c r="AA13" s="34" t="str">
        <f t="shared" ref="AA13" ca="1" si="152">IF(AA$4&lt;=INDIRECT("areaNumBlock"&amp;$AV13),IF( ISBLANK(VLOOKUP($B12&amp;AA$4,INDIRECT("listResultBlock"&amp;$AV13),AA$3,FALSE)),"",VLOOKUP($B12&amp;AA$4,INDIRECT("listResultBlock"&amp;$AV13),AA$3,FALSE)),"")</f>
        <v/>
      </c>
      <c r="AB13" s="32" t="str">
        <f t="shared" ref="AB13" ca="1" si="153">IF(AB$4&lt;=INDIRECT("areaNumBlock"&amp;$AV13),IF( ISBLANK(VLOOKUP($B12&amp;AB$4,INDIRECT("listResultBlock"&amp;$AV13),AB$3,FALSE)),"",VLOOKUP($B12&amp;AB$4,INDIRECT("listResultBlock"&amp;$AV13),AB$3,FALSE)),"")</f>
        <v/>
      </c>
      <c r="AC13" s="33" t="str">
        <f t="shared" ref="AC13" ca="1" si="154">IF(AC$4&lt;=INDIRECT("areaNumBlock"&amp;$AV13),IF( ISBLANK(VLOOKUP($B12&amp;AC$4,INDIRECT("listResultBlock"&amp;$AV13),AC$3,FALSE)),"",VLOOKUP($B12&amp;AC$4,INDIRECT("listResultBlock"&amp;$AV13),AC$3,FALSE)),"")</f>
        <v/>
      </c>
      <c r="AD13" s="34" t="str">
        <f t="shared" ref="AD13" ca="1" si="155">IF(AD$4&lt;=INDIRECT("areaNumBlock"&amp;$AV13),IF( ISBLANK(VLOOKUP($B12&amp;AD$4,INDIRECT("listResultBlock"&amp;$AV13),AD$3,FALSE)),"",VLOOKUP($B12&amp;AD$4,INDIRECT("listResultBlock"&amp;$AV13),AD$3,FALSE)),"")</f>
        <v/>
      </c>
      <c r="AE13" s="32" t="str">
        <f t="shared" ref="AE13" ca="1" si="156">IF(AE$4&lt;=INDIRECT("areaNumBlock"&amp;$AV13),IF( ISBLANK(VLOOKUP($B12&amp;AE$4,INDIRECT("listResultBlock"&amp;$AV13),AE$3,FALSE)),"",VLOOKUP($B12&amp;AE$4,INDIRECT("listResultBlock"&amp;$AV13),AE$3,FALSE)),"")</f>
        <v/>
      </c>
      <c r="AF13" s="33" t="str">
        <f t="shared" ref="AF13" ca="1" si="157">IF(AF$4&lt;=INDIRECT("areaNumBlock"&amp;$AV13),IF( ISBLANK(VLOOKUP($B12&amp;AF$4,INDIRECT("listResultBlock"&amp;$AV13),AF$3,FALSE)),"",VLOOKUP($B12&amp;AF$4,INDIRECT("listResultBlock"&amp;$AV13),AF$3,FALSE)),"")</f>
        <v/>
      </c>
      <c r="AG13" s="34" t="str">
        <f t="shared" ref="AG13" ca="1" si="158">IF(AG$4&lt;=INDIRECT("areaNumBlock"&amp;$AV13),IF( ISBLANK(VLOOKUP($B12&amp;AG$4,INDIRECT("listResultBlock"&amp;$AV13),AG$3,FALSE)),"",VLOOKUP($B12&amp;AG$4,INDIRECT("listResultBlock"&amp;$AV13),AG$3,FALSE)),"")</f>
        <v/>
      </c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105"/>
      <c r="AT13" s="107"/>
      <c r="AU13" s="25">
        <f t="shared" si="18"/>
        <v>0</v>
      </c>
      <c r="AV13" s="25">
        <f t="shared" si="18"/>
        <v>1</v>
      </c>
    </row>
    <row r="14" spans="1:51" ht="21" customHeight="1" x14ac:dyDescent="0.4">
      <c r="A14" s="7"/>
      <c r="B14" s="96">
        <v>5</v>
      </c>
      <c r="C14" s="116" t="str">
        <f t="shared" ref="C14" ca="1" si="159">IF(B14&lt;=INDIRECT("areaNumBlock"&amp;$AV14),INDEX(INDIRECT("listTeamBlock"&amp;$AV14&amp;"b"),B14),"")</f>
        <v>ドリームスSC</v>
      </c>
      <c r="D14" s="108" t="str">
        <f t="shared" ref="D14" ca="1" si="160">IF(OR(D15="",F15=""),"",IF(D15&gt;F15,"〇",IF(D15&lt;F15,IF(E15="◎","不","×"),"△")))</f>
        <v/>
      </c>
      <c r="E14" s="108"/>
      <c r="F14" s="108"/>
      <c r="G14" s="108" t="str">
        <f t="shared" ref="G14" ca="1" si="161">IF(OR(G15="",I15=""),"",IF(G15&gt;I15,"〇",IF(G15&lt;I15,IF(H15="◎","不","×"),"△")))</f>
        <v/>
      </c>
      <c r="H14" s="108"/>
      <c r="I14" s="108"/>
      <c r="J14" s="108" t="str">
        <f t="shared" ref="J14" ca="1" si="162">IF(OR(J15="",L15=""),"",IF(J15&gt;L15,"〇",IF(J15&lt;L15,IF(K15="◎","不","×"),"△")))</f>
        <v/>
      </c>
      <c r="K14" s="108"/>
      <c r="L14" s="108"/>
      <c r="M14" s="108" t="str">
        <f t="shared" ref="M14" ca="1" si="163">IF(OR(M15="",O15=""),"",IF(M15&gt;O15,"〇",IF(M15&lt;O15,IF(N15="◎","不","×"),"△")))</f>
        <v/>
      </c>
      <c r="N14" s="108"/>
      <c r="O14" s="108"/>
      <c r="P14" s="22"/>
      <c r="Q14" s="23"/>
      <c r="R14" s="24"/>
      <c r="S14" s="108" t="str">
        <f t="shared" ref="S14" ca="1" si="164">IF(OR(S15="",U15=""),"",IF(S15&gt;U15,"〇",IF(S15&lt;U15,IF(T15="◎","不","×"),"△")))</f>
        <v/>
      </c>
      <c r="T14" s="108"/>
      <c r="U14" s="108"/>
      <c r="V14" s="108" t="str">
        <f t="shared" ref="V14" ca="1" si="165">IF(OR(V15="",X15=""),"",IF(V15&gt;X15,"〇",IF(V15&lt;X15,IF(W15="◎","不","×"),"△")))</f>
        <v/>
      </c>
      <c r="W14" s="108"/>
      <c r="X14" s="108"/>
      <c r="Y14" s="108" t="str">
        <f t="shared" ref="Y14" ca="1" si="166">IF(OR(Y15="",AA15=""),"",IF(Y15&gt;AA15,"〇",IF(Y15&lt;AA15,IF(Z15="◎","不","×"),"△")))</f>
        <v/>
      </c>
      <c r="Z14" s="108"/>
      <c r="AA14" s="108"/>
      <c r="AB14" s="108" t="str">
        <f t="shared" ref="AB14" ca="1" si="167">IF(OR(AB15="",AD15=""),"",IF(AB15&gt;AD15,"〇",IF(AB15&lt;AD15,IF(AC15="◎","不","×"),"△")))</f>
        <v/>
      </c>
      <c r="AC14" s="108"/>
      <c r="AD14" s="108"/>
      <c r="AE14" s="108" t="str">
        <f t="shared" ref="AE14" ca="1" si="168">IF(OR(AE15="",AG15=""),"",IF(AE15&gt;AG15,"〇",IF(AE15&lt;AG15,IF(AF15="◎","不","×"),"△")))</f>
        <v/>
      </c>
      <c r="AF14" s="108"/>
      <c r="AG14" s="108"/>
      <c r="AH14" s="95">
        <f t="shared" ref="AH14" ca="1" si="169">IF(B14&lt;=INDIRECT("areaNumBlock"&amp;$AV15),SUM(AJ14:AM15),"")</f>
        <v>0</v>
      </c>
      <c r="AI14" s="93">
        <f t="shared" ref="AI14" ca="1" si="170">IF(B14&lt;=INDIRECT("areaNumBlock"&amp;$AV15),AJ14*3+AL14-(AM14*4),"")</f>
        <v>0</v>
      </c>
      <c r="AJ14" s="95">
        <f t="shared" ref="AJ14" ca="1" si="171">IF($B14&lt;=INDIRECT("areaNumBlock"&amp;$AV15),COUNTIF($D14:$AG15,AJ$5),"")</f>
        <v>0</v>
      </c>
      <c r="AK14" s="95">
        <f t="shared" ref="AK14" ca="1" si="172">IF($B14&lt;=INDIRECT("areaNumBlock"&amp;$AV15),COUNTIF($D14:$AG15,AK$5),"")</f>
        <v>0</v>
      </c>
      <c r="AL14" s="95">
        <f t="shared" ref="AL14" ca="1" si="173">IF($B14&lt;=INDIRECT("areaNumBlock"&amp;$AV15),COUNTIF($D14:$AG15,AL$5),"")</f>
        <v>0</v>
      </c>
      <c r="AM14" s="95">
        <f t="shared" ref="AM14" ca="1" si="174">IF($B14&lt;=INDIRECT("areaNumBlock"&amp;$AV15),COUNTIF($D14:$AG15,AM$5),"")</f>
        <v>0</v>
      </c>
      <c r="AN14" s="95"/>
      <c r="AO14" s="93">
        <f t="shared" ref="AO14" ca="1" si="175">IF(B14&lt;=INDIRECT("areaNumBlock"&amp;$AV15),AP14-AQ14,"")</f>
        <v>0</v>
      </c>
      <c r="AP14" s="95">
        <f t="shared" ref="AP14" ca="1" si="176">IF(B14&lt;=INDIRECT("areaNumBlock"&amp;$AV15),SUM(D15,G15,J15,M15,P15,S15,V15,Y15,AB15,AE15),"")</f>
        <v>0</v>
      </c>
      <c r="AQ14" s="95">
        <f t="shared" ref="AQ14" ca="1" si="177">IF(B14&lt;=INDIRECT("areaNumBlock"&amp;$AV15),SUM(F15,I15,L15,O15,R15,U15,X15,AA15,AD15,AG15),"")</f>
        <v>0</v>
      </c>
      <c r="AR14" s="95"/>
      <c r="AS14" s="104" t="str">
        <f t="shared" ref="AS14" ca="1" si="178">IF(AND(AU14=1,B14&lt;=INDIRECT("areaNumBlock"&amp;$AV15)),RANK(AT14,INDIRECT("areaRank"&amp;$AV15),0),"")</f>
        <v/>
      </c>
      <c r="AT14" s="106">
        <f t="shared" ref="AT14" ca="1" si="179">IF(B14&lt;=INDIRECT("areaNumBlock"&amp;$AV15),AI14*1000000+AN14*100000+AO14*1000+AP14*10+AR14,"")</f>
        <v>0</v>
      </c>
      <c r="AU14" s="25">
        <f t="shared" si="18"/>
        <v>0</v>
      </c>
      <c r="AV14" s="25">
        <f t="shared" si="18"/>
        <v>1</v>
      </c>
    </row>
    <row r="15" spans="1:51" ht="21" customHeight="1" x14ac:dyDescent="0.4">
      <c r="A15" s="7"/>
      <c r="B15" s="97"/>
      <c r="C15" s="117"/>
      <c r="D15" s="35" t="str">
        <f t="shared" ref="D15" ca="1" si="180">IF($B14&lt;=INDIRECT("areaNumBlock"&amp;$AV15),IF( ISBLANK(VLOOKUP(D$4&amp;$B14,INDIRECT("listResultBlock"&amp;$AV15),F$3,FALSE)),"",VLOOKUP(D$4&amp;$B14,INDIRECT("listResultBlock"&amp;$AV15),F$3,FALSE)),"")</f>
        <v/>
      </c>
      <c r="E15" s="36" t="str">
        <f t="shared" ref="E15" ca="1" si="181">IF($B14&lt;=INDIRECT("areaNumBlock"&amp;$AV15),IF( ISBLANK(VLOOKUP(E$4&amp;$B14,INDIRECT("listResultBlock"&amp;$AV15),E$3,FALSE)),"",VLOOKUP(E$4&amp;$B14,INDIRECT("listResultBlock"&amp;$AV15),E$3,FALSE)),"")</f>
        <v/>
      </c>
      <c r="F15" s="37" t="str">
        <f t="shared" ref="F15" ca="1" si="182">IF($B14&lt;=INDIRECT("areaNumBlock"&amp;$AV15),IF( ISBLANK(VLOOKUP(F$4&amp;$B14,INDIRECT("listResultBlock"&amp;$AV15),D$3,FALSE)),"",VLOOKUP(F$4&amp;$B14,INDIRECT("listResultBlock"&amp;$AV15),D$3,FALSE)),"")</f>
        <v/>
      </c>
      <c r="G15" s="35" t="str">
        <f t="shared" ref="G15" ca="1" si="183">IF($B14&lt;=INDIRECT("areaNumBlock"&amp;$AV15),IF( ISBLANK(VLOOKUP(G$4&amp;$B14,INDIRECT("listResultBlock"&amp;$AV15),I$3,FALSE)),"",VLOOKUP(G$4&amp;$B14,INDIRECT("listResultBlock"&amp;$AV15),I$3,FALSE)),"")</f>
        <v/>
      </c>
      <c r="H15" s="36" t="str">
        <f t="shared" ref="H15" ca="1" si="184">IF($B14&lt;=INDIRECT("areaNumBlock"&amp;$AV15),IF( ISBLANK(VLOOKUP(H$4&amp;$B14,INDIRECT("listResultBlock"&amp;$AV15),H$3,FALSE)),"",VLOOKUP(H$4&amp;$B14,INDIRECT("listResultBlock"&amp;$AV15),H$3,FALSE)),"")</f>
        <v/>
      </c>
      <c r="I15" s="37" t="str">
        <f t="shared" ref="I15" ca="1" si="185">IF($B14&lt;=INDIRECT("areaNumBlock"&amp;$AV15),IF( ISBLANK(VLOOKUP(I$4&amp;$B14,INDIRECT("listResultBlock"&amp;$AV15),G$3,FALSE)),"",VLOOKUP(I$4&amp;$B14,INDIRECT("listResultBlock"&amp;$AV15),G$3,FALSE)),"")</f>
        <v/>
      </c>
      <c r="J15" s="35" t="str">
        <f t="shared" ref="J15" ca="1" si="186">IF($B14&lt;=INDIRECT("areaNumBlock"&amp;$AV15),IF( ISBLANK(VLOOKUP(J$4&amp;$B14,INDIRECT("listResultBlock"&amp;$AV15),L$3,FALSE)),"",VLOOKUP(J$4&amp;$B14,INDIRECT("listResultBlock"&amp;$AV15),L$3,FALSE)),"")</f>
        <v/>
      </c>
      <c r="K15" s="36" t="str">
        <f t="shared" ref="K15" ca="1" si="187">IF($B14&lt;=INDIRECT("areaNumBlock"&amp;$AV15),IF( ISBLANK(VLOOKUP(K$4&amp;$B14,INDIRECT("listResultBlock"&amp;$AV15),K$3,FALSE)),"",VLOOKUP(K$4&amp;$B14,INDIRECT("listResultBlock"&amp;$AV15),K$3,FALSE)),"")</f>
        <v/>
      </c>
      <c r="L15" s="37" t="str">
        <f t="shared" ref="L15" ca="1" si="188">IF($B14&lt;=INDIRECT("areaNumBlock"&amp;$AV15),IF( ISBLANK(VLOOKUP(L$4&amp;$B14,INDIRECT("listResultBlock"&amp;$AV15),J$3,FALSE)),"",VLOOKUP(L$4&amp;$B14,INDIRECT("listResultBlock"&amp;$AV15),J$3,FALSE)),"")</f>
        <v/>
      </c>
      <c r="M15" s="35" t="str">
        <f t="shared" ref="M15" ca="1" si="189">IF($B14&lt;=INDIRECT("areaNumBlock"&amp;$AV15),IF( ISBLANK(VLOOKUP(M$4&amp;$B14,INDIRECT("listResultBlock"&amp;$AV15),O$3,FALSE)),"",VLOOKUP(M$4&amp;$B14,INDIRECT("listResultBlock"&amp;$AV15),O$3,FALSE)),"")</f>
        <v/>
      </c>
      <c r="N15" s="36" t="str">
        <f t="shared" ref="N15" ca="1" si="190">IF($B14&lt;=INDIRECT("areaNumBlock"&amp;$AV15),IF( ISBLANK(VLOOKUP(N$4&amp;$B14,INDIRECT("listResultBlock"&amp;$AV15),N$3,FALSE)),"",VLOOKUP(N$4&amp;$B14,INDIRECT("listResultBlock"&amp;$AV15),N$3,FALSE)),"")</f>
        <v/>
      </c>
      <c r="O15" s="37" t="str">
        <f t="shared" ref="O15" ca="1" si="191">IF($B14&lt;=INDIRECT("areaNumBlock"&amp;$AV15),IF( ISBLANK(VLOOKUP(O$4&amp;$B14,INDIRECT("listResultBlock"&amp;$AV15),M$3,FALSE)),"",VLOOKUP(O$4&amp;$B14,INDIRECT("listResultBlock"&amp;$AV15),M$3,FALSE)),"")</f>
        <v/>
      </c>
      <c r="P15" s="26"/>
      <c r="Q15" s="27"/>
      <c r="R15" s="28"/>
      <c r="S15" s="35" t="str">
        <f t="shared" ref="S15" ca="1" si="192">IF(S$4&lt;=INDIRECT("areaNumBlock"&amp;$AV15),IF( ISBLANK(VLOOKUP($B14&amp;S$4,INDIRECT("listResultBlock"&amp;$AV15),S$3,FALSE)),"",VLOOKUP($B14&amp;S$4,INDIRECT("listResultBlock"&amp;$AV15),S$3,FALSE)),"")</f>
        <v/>
      </c>
      <c r="T15" s="36" t="str">
        <f t="shared" ref="T15" ca="1" si="193">IF(T$4&lt;=INDIRECT("areaNumBlock"&amp;$AV15),IF( ISBLANK(VLOOKUP($B14&amp;T$4,INDIRECT("listResultBlock"&amp;$AV15),T$3,FALSE)),"",VLOOKUP($B14&amp;T$4,INDIRECT("listResultBlock"&amp;$AV15),T$3,FALSE)),"")</f>
        <v/>
      </c>
      <c r="U15" s="37" t="str">
        <f t="shared" ref="U15" ca="1" si="194">IF(U$4&lt;=INDIRECT("areaNumBlock"&amp;$AV15),IF( ISBLANK(VLOOKUP($B14&amp;U$4,INDIRECT("listResultBlock"&amp;$AV15),U$3,FALSE)),"",VLOOKUP($B14&amp;U$4,INDIRECT("listResultBlock"&amp;$AV15),U$3,FALSE)),"")</f>
        <v/>
      </c>
      <c r="V15" s="35" t="str">
        <f t="shared" ref="V15" ca="1" si="195">IF(V$4&lt;=INDIRECT("areaNumBlock"&amp;$AV15),IF( ISBLANK(VLOOKUP($B14&amp;V$4,INDIRECT("listResultBlock"&amp;$AV15),V$3,FALSE)),"",VLOOKUP($B14&amp;V$4,INDIRECT("listResultBlock"&amp;$AV15),V$3,FALSE)),"")</f>
        <v/>
      </c>
      <c r="W15" s="36" t="str">
        <f t="shared" ref="W15" ca="1" si="196">IF(W$4&lt;=INDIRECT("areaNumBlock"&amp;$AV15),IF( ISBLANK(VLOOKUP($B14&amp;W$4,INDIRECT("listResultBlock"&amp;$AV15),W$3,FALSE)),"",VLOOKUP($B14&amp;W$4,INDIRECT("listResultBlock"&amp;$AV15),W$3,FALSE)),"")</f>
        <v/>
      </c>
      <c r="X15" s="37" t="str">
        <f t="shared" ref="X15" ca="1" si="197">IF(X$4&lt;=INDIRECT("areaNumBlock"&amp;$AV15),IF( ISBLANK(VLOOKUP($B14&amp;X$4,INDIRECT("listResultBlock"&amp;$AV15),X$3,FALSE)),"",VLOOKUP($B14&amp;X$4,INDIRECT("listResultBlock"&amp;$AV15),X$3,FALSE)),"")</f>
        <v/>
      </c>
      <c r="Y15" s="35" t="str">
        <f t="shared" ref="Y15" ca="1" si="198">IF(Y$4&lt;=INDIRECT("areaNumBlock"&amp;$AV15),IF( ISBLANK(VLOOKUP($B14&amp;Y$4,INDIRECT("listResultBlock"&amp;$AV15),Y$3,FALSE)),"",VLOOKUP($B14&amp;Y$4,INDIRECT("listResultBlock"&amp;$AV15),Y$3,FALSE)),"")</f>
        <v/>
      </c>
      <c r="Z15" s="36" t="str">
        <f t="shared" ref="Z15" ca="1" si="199">IF(Z$4&lt;=INDIRECT("areaNumBlock"&amp;$AV15),IF( ISBLANK(VLOOKUP($B14&amp;Z$4,INDIRECT("listResultBlock"&amp;$AV15),Z$3,FALSE)),"",VLOOKUP($B14&amp;Z$4,INDIRECT("listResultBlock"&amp;$AV15),Z$3,FALSE)),"")</f>
        <v/>
      </c>
      <c r="AA15" s="37" t="str">
        <f t="shared" ref="AA15" ca="1" si="200">IF(AA$4&lt;=INDIRECT("areaNumBlock"&amp;$AV15),IF( ISBLANK(VLOOKUP($B14&amp;AA$4,INDIRECT("listResultBlock"&amp;$AV15),AA$3,FALSE)),"",VLOOKUP($B14&amp;AA$4,INDIRECT("listResultBlock"&amp;$AV15),AA$3,FALSE)),"")</f>
        <v/>
      </c>
      <c r="AB15" s="35" t="str">
        <f t="shared" ref="AB15" ca="1" si="201">IF(AB$4&lt;=INDIRECT("areaNumBlock"&amp;$AV15),IF( ISBLANK(VLOOKUP($B14&amp;AB$4,INDIRECT("listResultBlock"&amp;$AV15),AB$3,FALSE)),"",VLOOKUP($B14&amp;AB$4,INDIRECT("listResultBlock"&amp;$AV15),AB$3,FALSE)),"")</f>
        <v/>
      </c>
      <c r="AC15" s="36" t="str">
        <f t="shared" ref="AC15" ca="1" si="202">IF(AC$4&lt;=INDIRECT("areaNumBlock"&amp;$AV15),IF( ISBLANK(VLOOKUP($B14&amp;AC$4,INDIRECT("listResultBlock"&amp;$AV15),AC$3,FALSE)),"",VLOOKUP($B14&amp;AC$4,INDIRECT("listResultBlock"&amp;$AV15),AC$3,FALSE)),"")</f>
        <v/>
      </c>
      <c r="AD15" s="37" t="str">
        <f t="shared" ref="AD15" ca="1" si="203">IF(AD$4&lt;=INDIRECT("areaNumBlock"&amp;$AV15),IF( ISBLANK(VLOOKUP($B14&amp;AD$4,INDIRECT("listResultBlock"&amp;$AV15),AD$3,FALSE)),"",VLOOKUP($B14&amp;AD$4,INDIRECT("listResultBlock"&amp;$AV15),AD$3,FALSE)),"")</f>
        <v/>
      </c>
      <c r="AE15" s="35" t="str">
        <f t="shared" ref="AE15" ca="1" si="204">IF(AE$4&lt;=INDIRECT("areaNumBlock"&amp;$AV15),IF( ISBLANK(VLOOKUP($B14&amp;AE$4,INDIRECT("listResultBlock"&amp;$AV15),AE$3,FALSE)),"",VLOOKUP($B14&amp;AE$4,INDIRECT("listResultBlock"&amp;$AV15),AE$3,FALSE)),"")</f>
        <v/>
      </c>
      <c r="AF15" s="36" t="str">
        <f t="shared" ref="AF15" ca="1" si="205">IF(AF$4&lt;=INDIRECT("areaNumBlock"&amp;$AV15),IF( ISBLANK(VLOOKUP($B14&amp;AF$4,INDIRECT("listResultBlock"&amp;$AV15),AF$3,FALSE)),"",VLOOKUP($B14&amp;AF$4,INDIRECT("listResultBlock"&amp;$AV15),AF$3,FALSE)),"")</f>
        <v/>
      </c>
      <c r="AG15" s="37" t="str">
        <f t="shared" ref="AG15" ca="1" si="206">IF(AG$4&lt;=INDIRECT("areaNumBlock"&amp;$AV15),IF( ISBLANK(VLOOKUP($B14&amp;AG$4,INDIRECT("listResultBlock"&amp;$AV15),AG$3,FALSE)),"",VLOOKUP($B14&amp;AG$4,INDIRECT("listResultBlock"&amp;$AV15),AG$3,FALSE)),"")</f>
        <v/>
      </c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105"/>
      <c r="AT15" s="107"/>
      <c r="AU15" s="25">
        <f t="shared" si="18"/>
        <v>0</v>
      </c>
      <c r="AV15" s="25">
        <f t="shared" si="18"/>
        <v>1</v>
      </c>
    </row>
    <row r="16" spans="1:51" ht="21" customHeight="1" x14ac:dyDescent="0.4">
      <c r="A16" s="7"/>
      <c r="B16" s="96">
        <v>6</v>
      </c>
      <c r="C16" s="116" t="str">
        <f t="shared" ref="C16" ca="1" si="207">IF(B16&lt;=INDIRECT("areaNumBlock"&amp;$AV16),INDEX(INDIRECT("listTeamBlock"&amp;$AV16&amp;"b"),B16),"")</f>
        <v>下丸子SSC A</v>
      </c>
      <c r="D16" s="100" t="str">
        <f t="shared" ref="D16" ca="1" si="208">IF(OR(D17="",F17=""),"",IF(D17&gt;F17,"〇",IF(D17&lt;F17,IF(E17="◎","不","×"),"△")))</f>
        <v/>
      </c>
      <c r="E16" s="100"/>
      <c r="F16" s="100"/>
      <c r="G16" s="100" t="str">
        <f t="shared" ref="G16" ca="1" si="209">IF(OR(G17="",I17=""),"",IF(G17&gt;I17,"〇",IF(G17&lt;I17,IF(H17="◎","不","×"),"△")))</f>
        <v/>
      </c>
      <c r="H16" s="100"/>
      <c r="I16" s="100"/>
      <c r="J16" s="100" t="str">
        <f t="shared" ref="J16" ca="1" si="210">IF(OR(J17="",L17=""),"",IF(J17&gt;L17,"〇",IF(J17&lt;L17,IF(K17="◎","不","×"),"△")))</f>
        <v/>
      </c>
      <c r="K16" s="100"/>
      <c r="L16" s="100"/>
      <c r="M16" s="100" t="str">
        <f t="shared" ref="M16" ca="1" si="211">IF(OR(M17="",O17=""),"",IF(M17&gt;O17,"〇",IF(M17&lt;O17,IF(N17="◎","不","×"),"△")))</f>
        <v/>
      </c>
      <c r="N16" s="100"/>
      <c r="O16" s="100"/>
      <c r="P16" s="100" t="str">
        <f t="shared" ref="P16" ca="1" si="212">IF(OR(P17="",R17=""),"",IF(P17&gt;R17,"〇",IF(P17&lt;R17,IF(Q17="◎","不","×"),"△")))</f>
        <v/>
      </c>
      <c r="Q16" s="100"/>
      <c r="R16" s="100"/>
      <c r="S16" s="22"/>
      <c r="T16" s="23"/>
      <c r="U16" s="24"/>
      <c r="V16" s="100" t="str">
        <f t="shared" ref="V16" ca="1" si="213">IF(OR(V17="",X17=""),"",IF(V17&gt;X17,"〇",IF(V17&lt;X17,IF(W17="◎","不","×"),"△")))</f>
        <v/>
      </c>
      <c r="W16" s="100"/>
      <c r="X16" s="100"/>
      <c r="Y16" s="100" t="str">
        <f t="shared" ref="Y16" ca="1" si="214">IF(OR(Y17="",AA17=""),"",IF(Y17&gt;AA17,"〇",IF(Y17&lt;AA17,IF(Z17="◎","不","×"),"△")))</f>
        <v/>
      </c>
      <c r="Z16" s="100"/>
      <c r="AA16" s="100"/>
      <c r="AB16" s="100" t="str">
        <f t="shared" ref="AB16" ca="1" si="215">IF(OR(AB17="",AD17=""),"",IF(AB17&gt;AD17,"〇",IF(AB17&lt;AD17,IF(AC17="◎","不","×"),"△")))</f>
        <v/>
      </c>
      <c r="AC16" s="100"/>
      <c r="AD16" s="100"/>
      <c r="AE16" s="100" t="str">
        <f t="shared" ref="AE16" ca="1" si="216">IF(OR(AE17="",AG17=""),"",IF(AE17&gt;AG17,"〇",IF(AE17&lt;AG17,IF(AF17="◎","不","×"),"△")))</f>
        <v/>
      </c>
      <c r="AF16" s="100"/>
      <c r="AG16" s="100"/>
      <c r="AH16" s="95">
        <f t="shared" ref="AH16" ca="1" si="217">IF(B16&lt;=INDIRECT("areaNumBlock"&amp;$AV17),SUM(AJ16:AM17),"")</f>
        <v>0</v>
      </c>
      <c r="AI16" s="93">
        <f t="shared" ref="AI16" ca="1" si="218">IF(B16&lt;=INDIRECT("areaNumBlock"&amp;$AV17),AJ16*3+AL16-(AM16*4),"")</f>
        <v>0</v>
      </c>
      <c r="AJ16" s="95">
        <f t="shared" ref="AJ16" ca="1" si="219">IF($B16&lt;=INDIRECT("areaNumBlock"&amp;$AV17),COUNTIF($D16:$AG17,AJ$5),"")</f>
        <v>0</v>
      </c>
      <c r="AK16" s="95">
        <f t="shared" ref="AK16" ca="1" si="220">IF($B16&lt;=INDIRECT("areaNumBlock"&amp;$AV17),COUNTIF($D16:$AG17,AK$5),"")</f>
        <v>0</v>
      </c>
      <c r="AL16" s="95">
        <f t="shared" ref="AL16" ca="1" si="221">IF($B16&lt;=INDIRECT("areaNumBlock"&amp;$AV17),COUNTIF($D16:$AG17,AL$5),"")</f>
        <v>0</v>
      </c>
      <c r="AM16" s="95">
        <f t="shared" ref="AM16" ca="1" si="222">IF($B16&lt;=INDIRECT("areaNumBlock"&amp;$AV17),COUNTIF($D16:$AG17,AM$5),"")</f>
        <v>0</v>
      </c>
      <c r="AN16" s="95"/>
      <c r="AO16" s="93">
        <f t="shared" ref="AO16" ca="1" si="223">IF(B16&lt;=INDIRECT("areaNumBlock"&amp;$AV17),AP16-AQ16,"")</f>
        <v>0</v>
      </c>
      <c r="AP16" s="95">
        <f t="shared" ref="AP16" ca="1" si="224">IF(B16&lt;=INDIRECT("areaNumBlock"&amp;$AV17),SUM(D17,G17,J17,M17,P17,S17,V17,Y17,AB17,AE17),"")</f>
        <v>0</v>
      </c>
      <c r="AQ16" s="95">
        <f t="shared" ref="AQ16" ca="1" si="225">IF(B16&lt;=INDIRECT("areaNumBlock"&amp;$AV17),SUM(F17,I17,L17,O17,R17,U17,X17,AA17,AD17,AG17),"")</f>
        <v>0</v>
      </c>
      <c r="AR16" s="95"/>
      <c r="AS16" s="104" t="str">
        <f t="shared" ref="AS16" ca="1" si="226">IF(AND(AU16=1,B16&lt;=INDIRECT("areaNumBlock"&amp;$AV17)),RANK(AT16,INDIRECT("areaRank"&amp;$AV17),0),"")</f>
        <v/>
      </c>
      <c r="AT16" s="106">
        <f t="shared" ref="AT16" ca="1" si="227">IF(B16&lt;=INDIRECT("areaNumBlock"&amp;$AV17),AI16*1000000+AN16*100000+AO16*1000+AP16*10+AR16,"")</f>
        <v>0</v>
      </c>
      <c r="AU16" s="25">
        <f t="shared" si="18"/>
        <v>0</v>
      </c>
      <c r="AV16" s="25">
        <f t="shared" si="18"/>
        <v>1</v>
      </c>
    </row>
    <row r="17" spans="1:48" ht="21" customHeight="1" x14ac:dyDescent="0.4">
      <c r="A17" s="7"/>
      <c r="B17" s="97"/>
      <c r="C17" s="117"/>
      <c r="D17" s="32" t="str">
        <f t="shared" ref="D17" ca="1" si="228">IF($B16&lt;=INDIRECT("areaNumBlock"&amp;$AV17),IF( ISBLANK(VLOOKUP(D$4&amp;$B16,INDIRECT("listResultBlock"&amp;$AV17),F$3,FALSE)),"",VLOOKUP(D$4&amp;$B16,INDIRECT("listResultBlock"&amp;$AV17),F$3,FALSE)),"")</f>
        <v/>
      </c>
      <c r="E17" s="33" t="str">
        <f t="shared" ref="E17" ca="1" si="229">IF($B16&lt;=INDIRECT("areaNumBlock"&amp;$AV17),IF( ISBLANK(VLOOKUP(E$4&amp;$B16,INDIRECT("listResultBlock"&amp;$AV17),E$3,FALSE)),"",VLOOKUP(E$4&amp;$B16,INDIRECT("listResultBlock"&amp;$AV17),E$3,FALSE)),"")</f>
        <v/>
      </c>
      <c r="F17" s="34" t="str">
        <f t="shared" ref="F17" ca="1" si="230">IF($B16&lt;=INDIRECT("areaNumBlock"&amp;$AV17),IF( ISBLANK(VLOOKUP(F$4&amp;$B16,INDIRECT("listResultBlock"&amp;$AV17),D$3,FALSE)),"",VLOOKUP(F$4&amp;$B16,INDIRECT("listResultBlock"&amp;$AV17),D$3,FALSE)),"")</f>
        <v/>
      </c>
      <c r="G17" s="32" t="str">
        <f t="shared" ref="G17" ca="1" si="231">IF($B16&lt;=INDIRECT("areaNumBlock"&amp;$AV17),IF( ISBLANK(VLOOKUP(G$4&amp;$B16,INDIRECT("listResultBlock"&amp;$AV17),I$3,FALSE)),"",VLOOKUP(G$4&amp;$B16,INDIRECT("listResultBlock"&amp;$AV17),I$3,FALSE)),"")</f>
        <v/>
      </c>
      <c r="H17" s="33" t="str">
        <f t="shared" ref="H17" ca="1" si="232">IF($B16&lt;=INDIRECT("areaNumBlock"&amp;$AV17),IF( ISBLANK(VLOOKUP(H$4&amp;$B16,INDIRECT("listResultBlock"&amp;$AV17),H$3,FALSE)),"",VLOOKUP(H$4&amp;$B16,INDIRECT("listResultBlock"&amp;$AV17),H$3,FALSE)),"")</f>
        <v/>
      </c>
      <c r="I17" s="34" t="str">
        <f t="shared" ref="I17" ca="1" si="233">IF($B16&lt;=INDIRECT("areaNumBlock"&amp;$AV17),IF( ISBLANK(VLOOKUP(I$4&amp;$B16,INDIRECT("listResultBlock"&amp;$AV17),G$3,FALSE)),"",VLOOKUP(I$4&amp;$B16,INDIRECT("listResultBlock"&amp;$AV17),G$3,FALSE)),"")</f>
        <v/>
      </c>
      <c r="J17" s="32" t="str">
        <f t="shared" ref="J17" ca="1" si="234">IF($B16&lt;=INDIRECT("areaNumBlock"&amp;$AV17),IF( ISBLANK(VLOOKUP(J$4&amp;$B16,INDIRECT("listResultBlock"&amp;$AV17),L$3,FALSE)),"",VLOOKUP(J$4&amp;$B16,INDIRECT("listResultBlock"&amp;$AV17),L$3,FALSE)),"")</f>
        <v/>
      </c>
      <c r="K17" s="33" t="str">
        <f t="shared" ref="K17" ca="1" si="235">IF($B16&lt;=INDIRECT("areaNumBlock"&amp;$AV17),IF( ISBLANK(VLOOKUP(K$4&amp;$B16,INDIRECT("listResultBlock"&amp;$AV17),K$3,FALSE)),"",VLOOKUP(K$4&amp;$B16,INDIRECT("listResultBlock"&amp;$AV17),K$3,FALSE)),"")</f>
        <v/>
      </c>
      <c r="L17" s="34" t="str">
        <f t="shared" ref="L17" ca="1" si="236">IF($B16&lt;=INDIRECT("areaNumBlock"&amp;$AV17),IF( ISBLANK(VLOOKUP(L$4&amp;$B16,INDIRECT("listResultBlock"&amp;$AV17),J$3,FALSE)),"",VLOOKUP(L$4&amp;$B16,INDIRECT("listResultBlock"&amp;$AV17),J$3,FALSE)),"")</f>
        <v/>
      </c>
      <c r="M17" s="32" t="str">
        <f t="shared" ref="M17" ca="1" si="237">IF($B16&lt;=INDIRECT("areaNumBlock"&amp;$AV17),IF( ISBLANK(VLOOKUP(M$4&amp;$B16,INDIRECT("listResultBlock"&amp;$AV17),O$3,FALSE)),"",VLOOKUP(M$4&amp;$B16,INDIRECT("listResultBlock"&amp;$AV17),O$3,FALSE)),"")</f>
        <v/>
      </c>
      <c r="N17" s="33" t="str">
        <f t="shared" ref="N17" ca="1" si="238">IF($B16&lt;=INDIRECT("areaNumBlock"&amp;$AV17),IF( ISBLANK(VLOOKUP(N$4&amp;$B16,INDIRECT("listResultBlock"&amp;$AV17),N$3,FALSE)),"",VLOOKUP(N$4&amp;$B16,INDIRECT("listResultBlock"&amp;$AV17),N$3,FALSE)),"")</f>
        <v/>
      </c>
      <c r="O17" s="34" t="str">
        <f t="shared" ref="O17" ca="1" si="239">IF($B16&lt;=INDIRECT("areaNumBlock"&amp;$AV17),IF( ISBLANK(VLOOKUP(O$4&amp;$B16,INDIRECT("listResultBlock"&amp;$AV17),M$3,FALSE)),"",VLOOKUP(O$4&amp;$B16,INDIRECT("listResultBlock"&amp;$AV17),M$3,FALSE)),"")</f>
        <v/>
      </c>
      <c r="P17" s="32" t="str">
        <f t="shared" ref="P17" ca="1" si="240">IF($B16&lt;=INDIRECT("areaNumBlock"&amp;$AV17),IF( ISBLANK(VLOOKUP(P$4&amp;$B16,INDIRECT("listResultBlock"&amp;$AV17),R$3,FALSE)),"",VLOOKUP(P$4&amp;$B16,INDIRECT("listResultBlock"&amp;$AV17),R$3,FALSE)),"")</f>
        <v/>
      </c>
      <c r="Q17" s="33" t="str">
        <f t="shared" ref="Q17" ca="1" si="241">IF($B16&lt;=INDIRECT("areaNumBlock"&amp;$AV17),IF( ISBLANK(VLOOKUP(Q$4&amp;$B16,INDIRECT("listResultBlock"&amp;$AV17),Q$3,FALSE)),"",VLOOKUP(Q$4&amp;$B16,INDIRECT("listResultBlock"&amp;$AV17),Q$3,FALSE)),"")</f>
        <v/>
      </c>
      <c r="R17" s="34" t="str">
        <f t="shared" ref="R17" ca="1" si="242">IF($B16&lt;=INDIRECT("areaNumBlock"&amp;$AV17),IF( ISBLANK(VLOOKUP(R$4&amp;$B16,INDIRECT("listResultBlock"&amp;$AV17),P$3,FALSE)),"",VLOOKUP(R$4&amp;$B16,INDIRECT("listResultBlock"&amp;$AV17),P$3,FALSE)),"")</f>
        <v/>
      </c>
      <c r="S17" s="26"/>
      <c r="T17" s="27"/>
      <c r="U17" s="28"/>
      <c r="V17" s="32" t="str">
        <f t="shared" ref="V17" ca="1" si="243">IF(V$4&lt;=INDIRECT("areaNumBlock"&amp;$AV17),IF( ISBLANK(VLOOKUP($B16&amp;V$4,INDIRECT("listResultBlock"&amp;$AV17),V$3,FALSE)),"",VLOOKUP($B16&amp;V$4,INDIRECT("listResultBlock"&amp;$AV17),V$3,FALSE)),"")</f>
        <v/>
      </c>
      <c r="W17" s="33" t="str">
        <f t="shared" ref="W17" ca="1" si="244">IF(W$4&lt;=INDIRECT("areaNumBlock"&amp;$AV17),IF( ISBLANK(VLOOKUP($B16&amp;W$4,INDIRECT("listResultBlock"&amp;$AV17),W$3,FALSE)),"",VLOOKUP($B16&amp;W$4,INDIRECT("listResultBlock"&amp;$AV17),W$3,FALSE)),"")</f>
        <v/>
      </c>
      <c r="X17" s="34" t="str">
        <f t="shared" ref="X17" ca="1" si="245">IF(X$4&lt;=INDIRECT("areaNumBlock"&amp;$AV17),IF( ISBLANK(VLOOKUP($B16&amp;X$4,INDIRECT("listResultBlock"&amp;$AV17),X$3,FALSE)),"",VLOOKUP($B16&amp;X$4,INDIRECT("listResultBlock"&amp;$AV17),X$3,FALSE)),"")</f>
        <v/>
      </c>
      <c r="Y17" s="32" t="str">
        <f t="shared" ref="Y17" ca="1" si="246">IF(Y$4&lt;=INDIRECT("areaNumBlock"&amp;$AV17),IF( ISBLANK(VLOOKUP($B16&amp;Y$4,INDIRECT("listResultBlock"&amp;$AV17),Y$3,FALSE)),"",VLOOKUP($B16&amp;Y$4,INDIRECT("listResultBlock"&amp;$AV17),Y$3,FALSE)),"")</f>
        <v/>
      </c>
      <c r="Z17" s="33" t="str">
        <f t="shared" ref="Z17" ca="1" si="247">IF(Z$4&lt;=INDIRECT("areaNumBlock"&amp;$AV17),IF( ISBLANK(VLOOKUP($B16&amp;Z$4,INDIRECT("listResultBlock"&amp;$AV17),Z$3,FALSE)),"",VLOOKUP($B16&amp;Z$4,INDIRECT("listResultBlock"&amp;$AV17),Z$3,FALSE)),"")</f>
        <v/>
      </c>
      <c r="AA17" s="34" t="str">
        <f t="shared" ref="AA17" ca="1" si="248">IF(AA$4&lt;=INDIRECT("areaNumBlock"&amp;$AV17),IF( ISBLANK(VLOOKUP($B16&amp;AA$4,INDIRECT("listResultBlock"&amp;$AV17),AA$3,FALSE)),"",VLOOKUP($B16&amp;AA$4,INDIRECT("listResultBlock"&amp;$AV17),AA$3,FALSE)),"")</f>
        <v/>
      </c>
      <c r="AB17" s="32" t="str">
        <f t="shared" ref="AB17" ca="1" si="249">IF(AB$4&lt;=INDIRECT("areaNumBlock"&amp;$AV17),IF( ISBLANK(VLOOKUP($B16&amp;AB$4,INDIRECT("listResultBlock"&amp;$AV17),AB$3,FALSE)),"",VLOOKUP($B16&amp;AB$4,INDIRECT("listResultBlock"&amp;$AV17),AB$3,FALSE)),"")</f>
        <v/>
      </c>
      <c r="AC17" s="33" t="str">
        <f t="shared" ref="AC17" ca="1" si="250">IF(AC$4&lt;=INDIRECT("areaNumBlock"&amp;$AV17),IF( ISBLANK(VLOOKUP($B16&amp;AC$4,INDIRECT("listResultBlock"&amp;$AV17),AC$3,FALSE)),"",VLOOKUP($B16&amp;AC$4,INDIRECT("listResultBlock"&amp;$AV17),AC$3,FALSE)),"")</f>
        <v/>
      </c>
      <c r="AD17" s="34" t="str">
        <f t="shared" ref="AD17" ca="1" si="251">IF(AD$4&lt;=INDIRECT("areaNumBlock"&amp;$AV17),IF( ISBLANK(VLOOKUP($B16&amp;AD$4,INDIRECT("listResultBlock"&amp;$AV17),AD$3,FALSE)),"",VLOOKUP($B16&amp;AD$4,INDIRECT("listResultBlock"&amp;$AV17),AD$3,FALSE)),"")</f>
        <v/>
      </c>
      <c r="AE17" s="32" t="str">
        <f t="shared" ref="AE17" ca="1" si="252">IF(AE$4&lt;=INDIRECT("areaNumBlock"&amp;$AV17),IF( ISBLANK(VLOOKUP($B16&amp;AE$4,INDIRECT("listResultBlock"&amp;$AV17),AE$3,FALSE)),"",VLOOKUP($B16&amp;AE$4,INDIRECT("listResultBlock"&amp;$AV17),AE$3,FALSE)),"")</f>
        <v/>
      </c>
      <c r="AF17" s="33" t="str">
        <f t="shared" ref="AF17" ca="1" si="253">IF(AF$4&lt;=INDIRECT("areaNumBlock"&amp;$AV17),IF( ISBLANK(VLOOKUP($B16&amp;AF$4,INDIRECT("listResultBlock"&amp;$AV17),AF$3,FALSE)),"",VLOOKUP($B16&amp;AF$4,INDIRECT("listResultBlock"&amp;$AV17),AF$3,FALSE)),"")</f>
        <v/>
      </c>
      <c r="AG17" s="34" t="str">
        <f t="shared" ref="AG17" ca="1" si="254">IF(AG$4&lt;=INDIRECT("areaNumBlock"&amp;$AV17),IF( ISBLANK(VLOOKUP($B16&amp;AG$4,INDIRECT("listResultBlock"&amp;$AV17),AG$3,FALSE)),"",VLOOKUP($B16&amp;AG$4,INDIRECT("listResultBlock"&amp;$AV17),AG$3,FALSE)),"")</f>
        <v/>
      </c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105"/>
      <c r="AT17" s="107"/>
      <c r="AU17" s="25">
        <f t="shared" si="18"/>
        <v>0</v>
      </c>
      <c r="AV17" s="25">
        <f t="shared" si="18"/>
        <v>1</v>
      </c>
    </row>
    <row r="18" spans="1:48" ht="21" customHeight="1" x14ac:dyDescent="0.4">
      <c r="A18" s="7"/>
      <c r="B18" s="96">
        <v>7</v>
      </c>
      <c r="C18" s="116" t="str">
        <f t="shared" ref="C18" ca="1" si="255">IF(B18&lt;=INDIRECT("areaNumBlock"&amp;$AV18),INDEX(INDIRECT("listTeamBlock"&amp;$AV18&amp;"b"),B18),"")</f>
        <v>開桜FC</v>
      </c>
      <c r="D18" s="108" t="str">
        <f t="shared" ref="D18" ca="1" si="256">IF(OR(D19="",F19=""),"",IF(D19&gt;F19,"〇",IF(D19&lt;F19,IF(E19="◎","不","×"),"△")))</f>
        <v/>
      </c>
      <c r="E18" s="108"/>
      <c r="F18" s="108"/>
      <c r="G18" s="108" t="str">
        <f t="shared" ref="G18" ca="1" si="257">IF(OR(G19="",I19=""),"",IF(G19&gt;I19,"〇",IF(G19&lt;I19,IF(H19="◎","不","×"),"△")))</f>
        <v/>
      </c>
      <c r="H18" s="108"/>
      <c r="I18" s="108"/>
      <c r="J18" s="108" t="str">
        <f t="shared" ref="J18" ca="1" si="258">IF(OR(J19="",L19=""),"",IF(J19&gt;L19,"〇",IF(J19&lt;L19,IF(K19="◎","不","×"),"△")))</f>
        <v/>
      </c>
      <c r="K18" s="108"/>
      <c r="L18" s="108"/>
      <c r="M18" s="108" t="str">
        <f t="shared" ref="M18" ca="1" si="259">IF(OR(M19="",O19=""),"",IF(M19&gt;O19,"〇",IF(M19&lt;O19,IF(N19="◎","不","×"),"△")))</f>
        <v/>
      </c>
      <c r="N18" s="108"/>
      <c r="O18" s="108"/>
      <c r="P18" s="108" t="str">
        <f t="shared" ref="P18" ca="1" si="260">IF(OR(P19="",R19=""),"",IF(P19&gt;R19,"〇",IF(P19&lt;R19,IF(Q19="◎","不","×"),"△")))</f>
        <v/>
      </c>
      <c r="Q18" s="108"/>
      <c r="R18" s="108"/>
      <c r="S18" s="108" t="str">
        <f t="shared" ref="S18" ca="1" si="261">IF(OR(S19="",U19=""),"",IF(S19&gt;U19,"〇",IF(S19&lt;U19,IF(T19="◎","不","×"),"△")))</f>
        <v/>
      </c>
      <c r="T18" s="108"/>
      <c r="U18" s="108"/>
      <c r="V18" s="22"/>
      <c r="W18" s="23"/>
      <c r="X18" s="24"/>
      <c r="Y18" s="109" t="str">
        <f t="shared" ref="Y18" ca="1" si="262">IF(OR(Y19="",AA19=""),"",IF(Y19&gt;AA19,"〇",IF(Y19&lt;AA19,IF(Z19="◎","不","×"),"△")))</f>
        <v/>
      </c>
      <c r="Z18" s="110"/>
      <c r="AA18" s="111"/>
      <c r="AB18" s="109" t="str">
        <f t="shared" ref="AB18" ca="1" si="263">IF(OR(AB19="",AD19=""),"",IF(AB19&gt;AD19,"〇",IF(AB19&lt;AD19,IF(AC19="◎","不","×"),"△")))</f>
        <v/>
      </c>
      <c r="AC18" s="110"/>
      <c r="AD18" s="111"/>
      <c r="AE18" s="109" t="str">
        <f t="shared" ref="AE18" ca="1" si="264">IF(OR(AE19="",AG19=""),"",IF(AE19&gt;AG19,"〇",IF(AE19&lt;AG19,IF(AF19="◎","不","×"),"△")))</f>
        <v/>
      </c>
      <c r="AF18" s="110"/>
      <c r="AG18" s="111"/>
      <c r="AH18" s="95">
        <f t="shared" ref="AH18" ca="1" si="265">IF(B18&lt;=INDIRECT("areaNumBlock"&amp;$AV19),SUM(AJ18:AM19),"")</f>
        <v>0</v>
      </c>
      <c r="AI18" s="93">
        <f t="shared" ref="AI18" ca="1" si="266">IF(B18&lt;=INDIRECT("areaNumBlock"&amp;$AV19),AJ18*3+AL18-(AM18*4),"")</f>
        <v>0</v>
      </c>
      <c r="AJ18" s="95">
        <f t="shared" ref="AJ18" ca="1" si="267">IF($B18&lt;=INDIRECT("areaNumBlock"&amp;$AV19),COUNTIF($D18:$AG19,AJ$5),"")</f>
        <v>0</v>
      </c>
      <c r="AK18" s="95">
        <f t="shared" ref="AK18" ca="1" si="268">IF($B18&lt;=INDIRECT("areaNumBlock"&amp;$AV19),COUNTIF($D18:$AG19,AK$5),"")</f>
        <v>0</v>
      </c>
      <c r="AL18" s="95">
        <f t="shared" ref="AL18" ca="1" si="269">IF($B18&lt;=INDIRECT("areaNumBlock"&amp;$AV19),COUNTIF($D18:$AG19,AL$5),"")</f>
        <v>0</v>
      </c>
      <c r="AM18" s="95">
        <f t="shared" ref="AM18" ca="1" si="270">IF($B18&lt;=INDIRECT("areaNumBlock"&amp;$AV19),COUNTIF($D18:$AG19,AM$5),"")</f>
        <v>0</v>
      </c>
      <c r="AN18" s="95"/>
      <c r="AO18" s="93">
        <f t="shared" ref="AO18" ca="1" si="271">IF(B18&lt;=INDIRECT("areaNumBlock"&amp;$AV19),AP18-AQ18,"")</f>
        <v>0</v>
      </c>
      <c r="AP18" s="95">
        <f t="shared" ref="AP18" ca="1" si="272">IF(B18&lt;=INDIRECT("areaNumBlock"&amp;$AV19),SUM(D19,G19,J19,M19,P19,S19,V19,Y19,AB19,AE19),"")</f>
        <v>0</v>
      </c>
      <c r="AQ18" s="95">
        <f t="shared" ref="AQ18" ca="1" si="273">IF(B18&lt;=INDIRECT("areaNumBlock"&amp;$AV19),SUM(F19,I19,L19,O19,R19,U19,X19,AA19,AD19,AG19),"")</f>
        <v>0</v>
      </c>
      <c r="AR18" s="95"/>
      <c r="AS18" s="104" t="str">
        <f t="shared" ref="AS18" ca="1" si="274">IF(AND(AU18=1,B18&lt;=INDIRECT("areaNumBlock"&amp;$AV19)),RANK(AT18,INDIRECT("areaRank"&amp;$AV19),0),"")</f>
        <v/>
      </c>
      <c r="AT18" s="106">
        <f t="shared" ref="AT18" ca="1" si="275">IF(B18&lt;=INDIRECT("areaNumBlock"&amp;$AV19),AI18*1000000+AN18*100000+AO18*1000+AP18*10+AR18,"")</f>
        <v>0</v>
      </c>
      <c r="AU18" s="25">
        <f t="shared" si="18"/>
        <v>0</v>
      </c>
      <c r="AV18" s="25">
        <f t="shared" si="18"/>
        <v>1</v>
      </c>
    </row>
    <row r="19" spans="1:48" ht="21" customHeight="1" x14ac:dyDescent="0.4">
      <c r="A19" s="7"/>
      <c r="B19" s="97"/>
      <c r="C19" s="117"/>
      <c r="D19" s="35" t="str">
        <f t="shared" ref="D19" ca="1" si="276">IF($B18&lt;=INDIRECT("areaNumBlock"&amp;$AV19),IF( ISBLANK(VLOOKUP(D$4&amp;$B18,INDIRECT("listResultBlock"&amp;$AV19),F$3,FALSE)),"",VLOOKUP(D$4&amp;$B18,INDIRECT("listResultBlock"&amp;$AV19),F$3,FALSE)),"")</f>
        <v/>
      </c>
      <c r="E19" s="36" t="str">
        <f t="shared" ref="E19" ca="1" si="277">IF($B18&lt;=INDIRECT("areaNumBlock"&amp;$AV19),IF( ISBLANK(VLOOKUP(E$4&amp;$B18,INDIRECT("listResultBlock"&amp;$AV19),E$3,FALSE)),"",VLOOKUP(E$4&amp;$B18,INDIRECT("listResultBlock"&amp;$AV19),E$3,FALSE)),"")</f>
        <v/>
      </c>
      <c r="F19" s="37" t="str">
        <f t="shared" ref="F19" ca="1" si="278">IF($B18&lt;=INDIRECT("areaNumBlock"&amp;$AV19),IF( ISBLANK(VLOOKUP(F$4&amp;$B18,INDIRECT("listResultBlock"&amp;$AV19),D$3,FALSE)),"",VLOOKUP(F$4&amp;$B18,INDIRECT("listResultBlock"&amp;$AV19),D$3,FALSE)),"")</f>
        <v/>
      </c>
      <c r="G19" s="35" t="str">
        <f t="shared" ref="G19" ca="1" si="279">IF($B18&lt;=INDIRECT("areaNumBlock"&amp;$AV19),IF( ISBLANK(VLOOKUP(G$4&amp;$B18,INDIRECT("listResultBlock"&amp;$AV19),I$3,FALSE)),"",VLOOKUP(G$4&amp;$B18,INDIRECT("listResultBlock"&amp;$AV19),I$3,FALSE)),"")</f>
        <v/>
      </c>
      <c r="H19" s="36" t="str">
        <f t="shared" ref="H19" ca="1" si="280">IF($B18&lt;=INDIRECT("areaNumBlock"&amp;$AV19),IF( ISBLANK(VLOOKUP(H$4&amp;$B18,INDIRECT("listResultBlock"&amp;$AV19),H$3,FALSE)),"",VLOOKUP(H$4&amp;$B18,INDIRECT("listResultBlock"&amp;$AV19),H$3,FALSE)),"")</f>
        <v/>
      </c>
      <c r="I19" s="37" t="str">
        <f t="shared" ref="I19" ca="1" si="281">IF($B18&lt;=INDIRECT("areaNumBlock"&amp;$AV19),IF( ISBLANK(VLOOKUP(I$4&amp;$B18,INDIRECT("listResultBlock"&amp;$AV19),G$3,FALSE)),"",VLOOKUP(I$4&amp;$B18,INDIRECT("listResultBlock"&amp;$AV19),G$3,FALSE)),"")</f>
        <v/>
      </c>
      <c r="J19" s="35" t="str">
        <f t="shared" ref="J19" ca="1" si="282">IF($B18&lt;=INDIRECT("areaNumBlock"&amp;$AV19),IF( ISBLANK(VLOOKUP(J$4&amp;$B18,INDIRECT("listResultBlock"&amp;$AV19),L$3,FALSE)),"",VLOOKUP(J$4&amp;$B18,INDIRECT("listResultBlock"&amp;$AV19),L$3,FALSE)),"")</f>
        <v/>
      </c>
      <c r="K19" s="36" t="str">
        <f t="shared" ref="K19" ca="1" si="283">IF($B18&lt;=INDIRECT("areaNumBlock"&amp;$AV19),IF( ISBLANK(VLOOKUP(K$4&amp;$B18,INDIRECT("listResultBlock"&amp;$AV19),K$3,FALSE)),"",VLOOKUP(K$4&amp;$B18,INDIRECT("listResultBlock"&amp;$AV19),K$3,FALSE)),"")</f>
        <v/>
      </c>
      <c r="L19" s="37" t="str">
        <f t="shared" ref="L19" ca="1" si="284">IF($B18&lt;=INDIRECT("areaNumBlock"&amp;$AV19),IF( ISBLANK(VLOOKUP(L$4&amp;$B18,INDIRECT("listResultBlock"&amp;$AV19),J$3,FALSE)),"",VLOOKUP(L$4&amp;$B18,INDIRECT("listResultBlock"&amp;$AV19),J$3,FALSE)),"")</f>
        <v/>
      </c>
      <c r="M19" s="35" t="str">
        <f t="shared" ref="M19" ca="1" si="285">IF($B18&lt;=INDIRECT("areaNumBlock"&amp;$AV19),IF( ISBLANK(VLOOKUP(M$4&amp;$B18,INDIRECT("listResultBlock"&amp;$AV19),O$3,FALSE)),"",VLOOKUP(M$4&amp;$B18,INDIRECT("listResultBlock"&amp;$AV19),O$3,FALSE)),"")</f>
        <v/>
      </c>
      <c r="N19" s="36" t="str">
        <f t="shared" ref="N19" ca="1" si="286">IF($B18&lt;=INDIRECT("areaNumBlock"&amp;$AV19),IF( ISBLANK(VLOOKUP(N$4&amp;$B18,INDIRECT("listResultBlock"&amp;$AV19),N$3,FALSE)),"",VLOOKUP(N$4&amp;$B18,INDIRECT("listResultBlock"&amp;$AV19),N$3,FALSE)),"")</f>
        <v/>
      </c>
      <c r="O19" s="37" t="str">
        <f t="shared" ref="O19" ca="1" si="287">IF($B18&lt;=INDIRECT("areaNumBlock"&amp;$AV19),IF( ISBLANK(VLOOKUP(O$4&amp;$B18,INDIRECT("listResultBlock"&amp;$AV19),M$3,FALSE)),"",VLOOKUP(O$4&amp;$B18,INDIRECT("listResultBlock"&amp;$AV19),M$3,FALSE)),"")</f>
        <v/>
      </c>
      <c r="P19" s="35" t="str">
        <f t="shared" ref="P19" ca="1" si="288">IF($B18&lt;=INDIRECT("areaNumBlock"&amp;$AV19),IF( ISBLANK(VLOOKUP(P$4&amp;$B18,INDIRECT("listResultBlock"&amp;$AV19),R$3,FALSE)),"",VLOOKUP(P$4&amp;$B18,INDIRECT("listResultBlock"&amp;$AV19),R$3,FALSE)),"")</f>
        <v/>
      </c>
      <c r="Q19" s="36" t="str">
        <f t="shared" ref="Q19" ca="1" si="289">IF($B18&lt;=INDIRECT("areaNumBlock"&amp;$AV19),IF( ISBLANK(VLOOKUP(Q$4&amp;$B18,INDIRECT("listResultBlock"&amp;$AV19),Q$3,FALSE)),"",VLOOKUP(Q$4&amp;$B18,INDIRECT("listResultBlock"&amp;$AV19),Q$3,FALSE)),"")</f>
        <v/>
      </c>
      <c r="R19" s="37" t="str">
        <f t="shared" ref="R19" ca="1" si="290">IF($B18&lt;=INDIRECT("areaNumBlock"&amp;$AV19),IF( ISBLANK(VLOOKUP(R$4&amp;$B18,INDIRECT("listResultBlock"&amp;$AV19),P$3,FALSE)),"",VLOOKUP(R$4&amp;$B18,INDIRECT("listResultBlock"&amp;$AV19),P$3,FALSE)),"")</f>
        <v/>
      </c>
      <c r="S19" s="35" t="str">
        <f t="shared" ref="S19" ca="1" si="291">IF($B18&lt;=INDIRECT("areaNumBlock"&amp;$AV19),IF( ISBLANK(VLOOKUP(S$4&amp;$B18,INDIRECT("listResultBlock"&amp;$AV19),U$3,FALSE)),"",VLOOKUP(S$4&amp;$B18,INDIRECT("listResultBlock"&amp;$AV19),U$3,FALSE)),"")</f>
        <v/>
      </c>
      <c r="T19" s="36" t="str">
        <f t="shared" ref="T19" ca="1" si="292">IF($B18&lt;=INDIRECT("areaNumBlock"&amp;$AV19),IF( ISBLANK(VLOOKUP(T$4&amp;$B18,INDIRECT("listResultBlock"&amp;$AV19),T$3,FALSE)),"",VLOOKUP(T$4&amp;$B18,INDIRECT("listResultBlock"&amp;$AV19),T$3,FALSE)),"")</f>
        <v/>
      </c>
      <c r="U19" s="37" t="str">
        <f t="shared" ref="U19" ca="1" si="293">IF($B18&lt;=INDIRECT("areaNumBlock"&amp;$AV19),IF( ISBLANK(VLOOKUP(U$4&amp;$B18,INDIRECT("listResultBlock"&amp;$AV19),S$3,FALSE)),"",VLOOKUP(U$4&amp;$B18,INDIRECT("listResultBlock"&amp;$AV19),S$3,FALSE)),"")</f>
        <v/>
      </c>
      <c r="V19" s="26"/>
      <c r="W19" s="27"/>
      <c r="X19" s="28"/>
      <c r="Y19" s="35" t="str">
        <f t="shared" ref="Y19" ca="1" si="294">IF(Y$4&lt;=INDIRECT("areaNumBlock"&amp;$AV19),IF( ISBLANK(VLOOKUP($B18&amp;Y$4,INDIRECT("listResultBlock"&amp;$AV19),Y$3,FALSE)),"",VLOOKUP($B18&amp;Y$4,INDIRECT("listResultBlock"&amp;$AV19),Y$3,FALSE)),"")</f>
        <v/>
      </c>
      <c r="Z19" s="36" t="str">
        <f t="shared" ref="Z19" ca="1" si="295">IF(Z$4&lt;=INDIRECT("areaNumBlock"&amp;$AV19),IF( ISBLANK(VLOOKUP($B18&amp;Z$4,INDIRECT("listResultBlock"&amp;$AV19),Z$3,FALSE)),"",VLOOKUP($B18&amp;Z$4,INDIRECT("listResultBlock"&amp;$AV19),Z$3,FALSE)),"")</f>
        <v/>
      </c>
      <c r="AA19" s="37" t="str">
        <f t="shared" ref="AA19" ca="1" si="296">IF(AA$4&lt;=INDIRECT("areaNumBlock"&amp;$AV19),IF( ISBLANK(VLOOKUP($B18&amp;AA$4,INDIRECT("listResultBlock"&amp;$AV19),AA$3,FALSE)),"",VLOOKUP($B18&amp;AA$4,INDIRECT("listResultBlock"&amp;$AV19),AA$3,FALSE)),"")</f>
        <v/>
      </c>
      <c r="AB19" s="35" t="str">
        <f t="shared" ref="AB19" ca="1" si="297">IF(AB$4&lt;=INDIRECT("areaNumBlock"&amp;$AV19),IF( ISBLANK(VLOOKUP($B18&amp;AB$4,INDIRECT("listResultBlock"&amp;$AV19),AB$3,FALSE)),"",VLOOKUP($B18&amp;AB$4,INDIRECT("listResultBlock"&amp;$AV19),AB$3,FALSE)),"")</f>
        <v/>
      </c>
      <c r="AC19" s="36" t="str">
        <f t="shared" ref="AC19" ca="1" si="298">IF(AC$4&lt;=INDIRECT("areaNumBlock"&amp;$AV19),IF( ISBLANK(VLOOKUP($B18&amp;AC$4,INDIRECT("listResultBlock"&amp;$AV19),AC$3,FALSE)),"",VLOOKUP($B18&amp;AC$4,INDIRECT("listResultBlock"&amp;$AV19),AC$3,FALSE)),"")</f>
        <v/>
      </c>
      <c r="AD19" s="37" t="str">
        <f t="shared" ref="AD19" ca="1" si="299">IF(AD$4&lt;=INDIRECT("areaNumBlock"&amp;$AV19),IF( ISBLANK(VLOOKUP($B18&amp;AD$4,INDIRECT("listResultBlock"&amp;$AV19),AD$3,FALSE)),"",VLOOKUP($B18&amp;AD$4,INDIRECT("listResultBlock"&amp;$AV19),AD$3,FALSE)),"")</f>
        <v/>
      </c>
      <c r="AE19" s="35" t="str">
        <f t="shared" ref="AE19" ca="1" si="300">IF(AE$4&lt;=INDIRECT("areaNumBlock"&amp;$AV19),IF( ISBLANK(VLOOKUP($B18&amp;AE$4,INDIRECT("listResultBlock"&amp;$AV19),AE$3,FALSE)),"",VLOOKUP($B18&amp;AE$4,INDIRECT("listResultBlock"&amp;$AV19),AE$3,FALSE)),"")</f>
        <v/>
      </c>
      <c r="AF19" s="36" t="str">
        <f t="shared" ref="AF19" ca="1" si="301">IF(AF$4&lt;=INDIRECT("areaNumBlock"&amp;$AV19),IF( ISBLANK(VLOOKUP($B18&amp;AF$4,INDIRECT("listResultBlock"&amp;$AV19),AF$3,FALSE)),"",VLOOKUP($B18&amp;AF$4,INDIRECT("listResultBlock"&amp;$AV19),AF$3,FALSE)),"")</f>
        <v/>
      </c>
      <c r="AG19" s="37" t="str">
        <f t="shared" ref="AG19" ca="1" si="302">IF(AG$4&lt;=INDIRECT("areaNumBlock"&amp;$AV19),IF( ISBLANK(VLOOKUP($B18&amp;AG$4,INDIRECT("listResultBlock"&amp;$AV19),AG$3,FALSE)),"",VLOOKUP($B18&amp;AG$4,INDIRECT("listResultBlock"&amp;$AV19),AG$3,FALSE)),"")</f>
        <v/>
      </c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105"/>
      <c r="AT19" s="107"/>
      <c r="AU19" s="25">
        <f t="shared" si="18"/>
        <v>0</v>
      </c>
      <c r="AV19" s="25">
        <f t="shared" si="18"/>
        <v>1</v>
      </c>
    </row>
    <row r="20" spans="1:48" ht="21" customHeight="1" x14ac:dyDescent="0.4">
      <c r="A20" s="7"/>
      <c r="B20" s="96">
        <v>8</v>
      </c>
      <c r="C20" s="116" t="str">
        <f t="shared" ref="C20" ca="1" si="303">IF(B20&lt;=INDIRECT("areaNumBlock"&amp;$AV20),INDEX(INDIRECT("listTeamBlock"&amp;$AV20&amp;"b"),B20),"")</f>
        <v>大三SC</v>
      </c>
      <c r="D20" s="100" t="str">
        <f t="shared" ref="D20" ca="1" si="304">IF(OR(D21="",F21=""),"",IF(D21&gt;F21,"〇",IF(D21&lt;F21,IF(E21="◎","不","×"),"△")))</f>
        <v/>
      </c>
      <c r="E20" s="100"/>
      <c r="F20" s="100"/>
      <c r="G20" s="100" t="str">
        <f t="shared" ref="G20" ca="1" si="305">IF(OR(G21="",I21=""),"",IF(G21&gt;I21,"〇",IF(G21&lt;I21,IF(H21="◎","不","×"),"△")))</f>
        <v/>
      </c>
      <c r="H20" s="100"/>
      <c r="I20" s="100"/>
      <c r="J20" s="100" t="str">
        <f t="shared" ref="J20" ca="1" si="306">IF(OR(J21="",L21=""),"",IF(J21&gt;L21,"〇",IF(J21&lt;L21,IF(K21="◎","不","×"),"△")))</f>
        <v/>
      </c>
      <c r="K20" s="100"/>
      <c r="L20" s="100"/>
      <c r="M20" s="100" t="str">
        <f t="shared" ref="M20" ca="1" si="307">IF(OR(M21="",O21=""),"",IF(M21&gt;O21,"〇",IF(M21&lt;O21,IF(N21="◎","不","×"),"△")))</f>
        <v/>
      </c>
      <c r="N20" s="100"/>
      <c r="O20" s="100"/>
      <c r="P20" s="100" t="str">
        <f t="shared" ref="P20" ca="1" si="308">IF(OR(P21="",R21=""),"",IF(P21&gt;R21,"〇",IF(P21&lt;R21,IF(Q21="◎","不","×"),"△")))</f>
        <v/>
      </c>
      <c r="Q20" s="100"/>
      <c r="R20" s="100"/>
      <c r="S20" s="100" t="str">
        <f t="shared" ref="S20" ca="1" si="309">IF(OR(S21="",U21=""),"",IF(S21&gt;U21,"〇",IF(S21&lt;U21,IF(T21="◎","不","×"),"△")))</f>
        <v/>
      </c>
      <c r="T20" s="100"/>
      <c r="U20" s="100"/>
      <c r="V20" s="101" t="str">
        <f t="shared" ref="V20" ca="1" si="310">IF(OR(V21="",X21=""),"",IF(V21&gt;X21,"〇",IF(V21&lt;X21,IF(W21="◎","不","×"),"△")))</f>
        <v/>
      </c>
      <c r="W20" s="102"/>
      <c r="X20" s="103"/>
      <c r="Y20" s="22"/>
      <c r="Z20" s="23"/>
      <c r="AA20" s="24"/>
      <c r="AB20" s="101" t="str">
        <f t="shared" ref="AB20" ca="1" si="311">IF(OR(AB21="",AD21=""),"",IF(AB21&gt;AD21,"〇",IF(AB21&lt;AD21,IF(AC21="◎","不","×"),"△")))</f>
        <v/>
      </c>
      <c r="AC20" s="102"/>
      <c r="AD20" s="103"/>
      <c r="AE20" s="101" t="str">
        <f t="shared" ref="AE20" ca="1" si="312">IF(OR(AE21="",AG21=""),"",IF(AE21&gt;AG21,"〇",IF(AE21&lt;AG21,IF(AF21="◎","不","×"),"△")))</f>
        <v/>
      </c>
      <c r="AF20" s="102"/>
      <c r="AG20" s="103"/>
      <c r="AH20" s="95">
        <f t="shared" ref="AH20" ca="1" si="313">IF(B20&lt;=INDIRECT("areaNumBlock"&amp;$AV21),SUM(AJ20:AM21),"")</f>
        <v>0</v>
      </c>
      <c r="AI20" s="93">
        <f t="shared" ref="AI20" ca="1" si="314">IF(B20&lt;=INDIRECT("areaNumBlock"&amp;$AV21),AJ20*3+AL20-(AM20*4),"")</f>
        <v>0</v>
      </c>
      <c r="AJ20" s="95">
        <f t="shared" ref="AJ20" ca="1" si="315">IF($B20&lt;=INDIRECT("areaNumBlock"&amp;$AV21),COUNTIF($D20:$AG21,AJ$5),"")</f>
        <v>0</v>
      </c>
      <c r="AK20" s="95">
        <f t="shared" ref="AK20" ca="1" si="316">IF($B20&lt;=INDIRECT("areaNumBlock"&amp;$AV21),COUNTIF($D20:$AG21,AK$5),"")</f>
        <v>0</v>
      </c>
      <c r="AL20" s="95">
        <f t="shared" ref="AL20" ca="1" si="317">IF($B20&lt;=INDIRECT("areaNumBlock"&amp;$AV21),COUNTIF($D20:$AG21,AL$5),"")</f>
        <v>0</v>
      </c>
      <c r="AM20" s="95">
        <f t="shared" ref="AM20" ca="1" si="318">IF($B20&lt;=INDIRECT("areaNumBlock"&amp;$AV21),COUNTIF($D20:$AG21,AM$5),"")</f>
        <v>0</v>
      </c>
      <c r="AN20" s="95"/>
      <c r="AO20" s="93">
        <f t="shared" ref="AO20" ca="1" si="319">IF(B20&lt;=INDIRECT("areaNumBlock"&amp;$AV21),AP20-AQ20,"")</f>
        <v>0</v>
      </c>
      <c r="AP20" s="95">
        <f t="shared" ref="AP20" ca="1" si="320">IF(B20&lt;=INDIRECT("areaNumBlock"&amp;$AV21),SUM(D21,G21,J21,M21,P21,S21,V21,Y21,AB21,AE21),"")</f>
        <v>0</v>
      </c>
      <c r="AQ20" s="95">
        <f t="shared" ref="AQ20" ca="1" si="321">IF(B20&lt;=INDIRECT("areaNumBlock"&amp;$AV21),SUM(F21,I21,L21,O21,R21,U21,X21,AA21,AD21,AG21),"")</f>
        <v>0</v>
      </c>
      <c r="AR20" s="95"/>
      <c r="AS20" s="104" t="str">
        <f t="shared" ref="AS20" ca="1" si="322">IF(AND(AU20=1,B20&lt;=INDIRECT("areaNumBlock"&amp;$AV21)),RANK(AT20,INDIRECT("areaRank"&amp;$AV21),0),"")</f>
        <v/>
      </c>
      <c r="AT20" s="106">
        <f t="shared" ref="AT20" ca="1" si="323">IF(B20&lt;=INDIRECT("areaNumBlock"&amp;$AV21),AI20*1000000+AN20*100000+AO20*1000+AP20*10+AR20,"")</f>
        <v>0</v>
      </c>
      <c r="AU20" s="25">
        <f t="shared" si="18"/>
        <v>0</v>
      </c>
      <c r="AV20" s="25">
        <f t="shared" si="18"/>
        <v>1</v>
      </c>
    </row>
    <row r="21" spans="1:48" ht="21" customHeight="1" x14ac:dyDescent="0.4">
      <c r="A21" s="7"/>
      <c r="B21" s="97"/>
      <c r="C21" s="117"/>
      <c r="D21" s="32" t="str">
        <f t="shared" ref="D21" ca="1" si="324">IF($B20&lt;=INDIRECT("areaNumBlock"&amp;$AV21),IF( ISBLANK(VLOOKUP(D$4&amp;$B20,INDIRECT("listResultBlock"&amp;$AV21),F$3,FALSE)),"",VLOOKUP(D$4&amp;$B20,INDIRECT("listResultBlock"&amp;$AV21),F$3,FALSE)),"")</f>
        <v/>
      </c>
      <c r="E21" s="33" t="str">
        <f t="shared" ref="E21" ca="1" si="325">IF($B20&lt;=INDIRECT("areaNumBlock"&amp;$AV21),IF( ISBLANK(VLOOKUP(E$4&amp;$B20,INDIRECT("listResultBlock"&amp;$AV21),E$3,FALSE)),"",VLOOKUP(E$4&amp;$B20,INDIRECT("listResultBlock"&amp;$AV21),E$3,FALSE)),"")</f>
        <v/>
      </c>
      <c r="F21" s="34" t="str">
        <f t="shared" ref="F21" ca="1" si="326">IF($B20&lt;=INDIRECT("areaNumBlock"&amp;$AV21),IF( ISBLANK(VLOOKUP(F$4&amp;$B20,INDIRECT("listResultBlock"&amp;$AV21),D$3,FALSE)),"",VLOOKUP(F$4&amp;$B20,INDIRECT("listResultBlock"&amp;$AV21),D$3,FALSE)),"")</f>
        <v/>
      </c>
      <c r="G21" s="32" t="str">
        <f t="shared" ref="G21" ca="1" si="327">IF($B20&lt;=INDIRECT("areaNumBlock"&amp;$AV21),IF( ISBLANK(VLOOKUP(G$4&amp;$B20,INDIRECT("listResultBlock"&amp;$AV21),I$3,FALSE)),"",VLOOKUP(G$4&amp;$B20,INDIRECT("listResultBlock"&amp;$AV21),I$3,FALSE)),"")</f>
        <v/>
      </c>
      <c r="H21" s="33" t="str">
        <f t="shared" ref="H21" ca="1" si="328">IF($B20&lt;=INDIRECT("areaNumBlock"&amp;$AV21),IF( ISBLANK(VLOOKUP(H$4&amp;$B20,INDIRECT("listResultBlock"&amp;$AV21),H$3,FALSE)),"",VLOOKUP(H$4&amp;$B20,INDIRECT("listResultBlock"&amp;$AV21),H$3,FALSE)),"")</f>
        <v/>
      </c>
      <c r="I21" s="34" t="str">
        <f t="shared" ref="I21" ca="1" si="329">IF($B20&lt;=INDIRECT("areaNumBlock"&amp;$AV21),IF( ISBLANK(VLOOKUP(I$4&amp;$B20,INDIRECT("listResultBlock"&amp;$AV21),G$3,FALSE)),"",VLOOKUP(I$4&amp;$B20,INDIRECT("listResultBlock"&amp;$AV21),G$3,FALSE)),"")</f>
        <v/>
      </c>
      <c r="J21" s="32" t="str">
        <f t="shared" ref="J21" ca="1" si="330">IF($B20&lt;=INDIRECT("areaNumBlock"&amp;$AV21),IF( ISBLANK(VLOOKUP(J$4&amp;$B20,INDIRECT("listResultBlock"&amp;$AV21),L$3,FALSE)),"",VLOOKUP(J$4&amp;$B20,INDIRECT("listResultBlock"&amp;$AV21),L$3,FALSE)),"")</f>
        <v/>
      </c>
      <c r="K21" s="33" t="str">
        <f t="shared" ref="K21" ca="1" si="331">IF($B20&lt;=INDIRECT("areaNumBlock"&amp;$AV21),IF( ISBLANK(VLOOKUP(K$4&amp;$B20,INDIRECT("listResultBlock"&amp;$AV21),K$3,FALSE)),"",VLOOKUP(K$4&amp;$B20,INDIRECT("listResultBlock"&amp;$AV21),K$3,FALSE)),"")</f>
        <v/>
      </c>
      <c r="L21" s="34" t="str">
        <f t="shared" ref="L21" ca="1" si="332">IF($B20&lt;=INDIRECT("areaNumBlock"&amp;$AV21),IF( ISBLANK(VLOOKUP(L$4&amp;$B20,INDIRECT("listResultBlock"&amp;$AV21),J$3,FALSE)),"",VLOOKUP(L$4&amp;$B20,INDIRECT("listResultBlock"&amp;$AV21),J$3,FALSE)),"")</f>
        <v/>
      </c>
      <c r="M21" s="32" t="str">
        <f t="shared" ref="M21" ca="1" si="333">IF($B20&lt;=INDIRECT("areaNumBlock"&amp;$AV21),IF( ISBLANK(VLOOKUP(M$4&amp;$B20,INDIRECT("listResultBlock"&amp;$AV21),O$3,FALSE)),"",VLOOKUP(M$4&amp;$B20,INDIRECT("listResultBlock"&amp;$AV21),O$3,FALSE)),"")</f>
        <v/>
      </c>
      <c r="N21" s="33" t="str">
        <f t="shared" ref="N21" ca="1" si="334">IF($B20&lt;=INDIRECT("areaNumBlock"&amp;$AV21),IF( ISBLANK(VLOOKUP(N$4&amp;$B20,INDIRECT("listResultBlock"&amp;$AV21),N$3,FALSE)),"",VLOOKUP(N$4&amp;$B20,INDIRECT("listResultBlock"&amp;$AV21),N$3,FALSE)),"")</f>
        <v/>
      </c>
      <c r="O21" s="34" t="str">
        <f t="shared" ref="O21" ca="1" si="335">IF($B20&lt;=INDIRECT("areaNumBlock"&amp;$AV21),IF( ISBLANK(VLOOKUP(O$4&amp;$B20,INDIRECT("listResultBlock"&amp;$AV21),M$3,FALSE)),"",VLOOKUP(O$4&amp;$B20,INDIRECT("listResultBlock"&amp;$AV21),M$3,FALSE)),"")</f>
        <v/>
      </c>
      <c r="P21" s="32" t="str">
        <f t="shared" ref="P21" ca="1" si="336">IF($B20&lt;=INDIRECT("areaNumBlock"&amp;$AV21),IF( ISBLANK(VLOOKUP(P$4&amp;$B20,INDIRECT("listResultBlock"&amp;$AV21),R$3,FALSE)),"",VLOOKUP(P$4&amp;$B20,INDIRECT("listResultBlock"&amp;$AV21),R$3,FALSE)),"")</f>
        <v/>
      </c>
      <c r="Q21" s="33" t="str">
        <f t="shared" ref="Q21" ca="1" si="337">IF($B20&lt;=INDIRECT("areaNumBlock"&amp;$AV21),IF( ISBLANK(VLOOKUP(Q$4&amp;$B20,INDIRECT("listResultBlock"&amp;$AV21),Q$3,FALSE)),"",VLOOKUP(Q$4&amp;$B20,INDIRECT("listResultBlock"&amp;$AV21),Q$3,FALSE)),"")</f>
        <v/>
      </c>
      <c r="R21" s="34" t="str">
        <f t="shared" ref="R21" ca="1" si="338">IF($B20&lt;=INDIRECT("areaNumBlock"&amp;$AV21),IF( ISBLANK(VLOOKUP(R$4&amp;$B20,INDIRECT("listResultBlock"&amp;$AV21),P$3,FALSE)),"",VLOOKUP(R$4&amp;$B20,INDIRECT("listResultBlock"&amp;$AV21),P$3,FALSE)),"")</f>
        <v/>
      </c>
      <c r="S21" s="32" t="str">
        <f t="shared" ref="S21" ca="1" si="339">IF($B20&lt;=INDIRECT("areaNumBlock"&amp;$AV21),IF( ISBLANK(VLOOKUP(S$4&amp;$B20,INDIRECT("listResultBlock"&amp;$AV21),U$3,FALSE)),"",VLOOKUP(S$4&amp;$B20,INDIRECT("listResultBlock"&amp;$AV21),U$3,FALSE)),"")</f>
        <v/>
      </c>
      <c r="T21" s="33" t="str">
        <f t="shared" ref="T21" ca="1" si="340">IF($B20&lt;=INDIRECT("areaNumBlock"&amp;$AV21),IF( ISBLANK(VLOOKUP(T$4&amp;$B20,INDIRECT("listResultBlock"&amp;$AV21),T$3,FALSE)),"",VLOOKUP(T$4&amp;$B20,INDIRECT("listResultBlock"&amp;$AV21),T$3,FALSE)),"")</f>
        <v/>
      </c>
      <c r="U21" s="34" t="str">
        <f t="shared" ref="U21" ca="1" si="341">IF($B20&lt;=INDIRECT("areaNumBlock"&amp;$AV21),IF( ISBLANK(VLOOKUP(U$4&amp;$B20,INDIRECT("listResultBlock"&amp;$AV21),S$3,FALSE)),"",VLOOKUP(U$4&amp;$B20,INDIRECT("listResultBlock"&amp;$AV21),S$3,FALSE)),"")</f>
        <v/>
      </c>
      <c r="V21" s="32" t="str">
        <f t="shared" ref="V21" ca="1" si="342">IF($B20&lt;=INDIRECT("areaNumBlock"&amp;$AV21),IF( ISBLANK(VLOOKUP(V$4&amp;$B20,INDIRECT("listResultBlock"&amp;$AV21),X$3,FALSE)),"",VLOOKUP(V$4&amp;$B20,INDIRECT("listResultBlock"&amp;$AV21),X$3,FALSE)),"")</f>
        <v/>
      </c>
      <c r="W21" s="33" t="str">
        <f t="shared" ref="W21" ca="1" si="343">IF($B20&lt;=INDIRECT("areaNumBlock"&amp;$AV21),IF( ISBLANK(VLOOKUP(W$4&amp;$B20,INDIRECT("listResultBlock"&amp;$AV21),W$3,FALSE)),"",VLOOKUP(W$4&amp;$B20,INDIRECT("listResultBlock"&amp;$AV21),W$3,FALSE)),"")</f>
        <v/>
      </c>
      <c r="X21" s="34" t="str">
        <f t="shared" ref="X21" ca="1" si="344">IF($B20&lt;=INDIRECT("areaNumBlock"&amp;$AV21),IF( ISBLANK(VLOOKUP(X$4&amp;$B20,INDIRECT("listResultBlock"&amp;$AV21),V$3,FALSE)),"",VLOOKUP(X$4&amp;$B20,INDIRECT("listResultBlock"&amp;$AV21),V$3,FALSE)),"")</f>
        <v/>
      </c>
      <c r="Y21" s="26"/>
      <c r="Z21" s="27"/>
      <c r="AA21" s="28"/>
      <c r="AB21" s="32" t="str">
        <f t="shared" ref="AB21" ca="1" si="345">IF(AB$4&lt;=INDIRECT("areaNumBlock"&amp;$AV21),IF( ISBLANK(VLOOKUP($B20&amp;AB$4,INDIRECT("listResultBlock"&amp;$AV21),AB$3,FALSE)),"",VLOOKUP($B20&amp;AB$4,INDIRECT("listResultBlock"&amp;$AV21),AB$3,FALSE)),"")</f>
        <v/>
      </c>
      <c r="AC21" s="33" t="str">
        <f t="shared" ref="AC21" ca="1" si="346">IF(AC$4&lt;=INDIRECT("areaNumBlock"&amp;$AV21),IF( ISBLANK(VLOOKUP($B20&amp;AC$4,INDIRECT("listResultBlock"&amp;$AV21),AC$3,FALSE)),"",VLOOKUP($B20&amp;AC$4,INDIRECT("listResultBlock"&amp;$AV21),AC$3,FALSE)),"")</f>
        <v/>
      </c>
      <c r="AD21" s="34" t="str">
        <f t="shared" ref="AD21" ca="1" si="347">IF(AD$4&lt;=INDIRECT("areaNumBlock"&amp;$AV21),IF( ISBLANK(VLOOKUP($B20&amp;AD$4,INDIRECT("listResultBlock"&amp;$AV21),AD$3,FALSE)),"",VLOOKUP($B20&amp;AD$4,INDIRECT("listResultBlock"&amp;$AV21),AD$3,FALSE)),"")</f>
        <v/>
      </c>
      <c r="AE21" s="32" t="str">
        <f t="shared" ref="AE21" ca="1" si="348">IF(AE$4&lt;=INDIRECT("areaNumBlock"&amp;$AV21),IF( ISBLANK(VLOOKUP($B20&amp;AE$4,INDIRECT("listResultBlock"&amp;$AV21),AE$3,FALSE)),"",VLOOKUP($B20&amp;AE$4,INDIRECT("listResultBlock"&amp;$AV21),AE$3,FALSE)),"")</f>
        <v/>
      </c>
      <c r="AF21" s="33" t="str">
        <f t="shared" ref="AF21" ca="1" si="349">IF(AF$4&lt;=INDIRECT("areaNumBlock"&amp;$AV21),IF( ISBLANK(VLOOKUP($B20&amp;AF$4,INDIRECT("listResultBlock"&amp;$AV21),AF$3,FALSE)),"",VLOOKUP($B20&amp;AF$4,INDIRECT("listResultBlock"&amp;$AV21),AF$3,FALSE)),"")</f>
        <v/>
      </c>
      <c r="AG21" s="34" t="str">
        <f t="shared" ref="AG21" ca="1" si="350">IF(AG$4&lt;=INDIRECT("areaNumBlock"&amp;$AV21),IF( ISBLANK(VLOOKUP($B20&amp;AG$4,INDIRECT("listResultBlock"&amp;$AV21),AG$3,FALSE)),"",VLOOKUP($B20&amp;AG$4,INDIRECT("listResultBlock"&amp;$AV21),AG$3,FALSE)),"")</f>
        <v/>
      </c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105"/>
      <c r="AT21" s="107"/>
      <c r="AU21" s="25">
        <f t="shared" si="18"/>
        <v>0</v>
      </c>
      <c r="AV21" s="25">
        <f t="shared" si="18"/>
        <v>1</v>
      </c>
    </row>
    <row r="22" spans="1:48" ht="21" customHeight="1" x14ac:dyDescent="0.4">
      <c r="A22" s="7"/>
      <c r="B22" s="96">
        <v>9</v>
      </c>
      <c r="C22" s="116" t="str">
        <f t="shared" ref="C22" ca="1" si="351">IF(B22&lt;=INDIRECT("areaNumBlock"&amp;$AV22),INDEX(INDIRECT("listTeamBlock"&amp;$AV22&amp;"b"),B22),"")</f>
        <v>糀谷FC</v>
      </c>
      <c r="D22" s="108" t="str">
        <f t="shared" ref="D22" ca="1" si="352">IF(OR(D23="",F23=""),"",IF(D23&gt;F23,"〇",IF(D23&lt;F23,IF(E23="◎","不","×"),"△")))</f>
        <v/>
      </c>
      <c r="E22" s="108"/>
      <c r="F22" s="108"/>
      <c r="G22" s="108" t="str">
        <f t="shared" ref="G22" ca="1" si="353">IF(OR(G23="",I23=""),"",IF(G23&gt;I23,"〇",IF(G23&lt;I23,IF(H23="◎","不","×"),"△")))</f>
        <v/>
      </c>
      <c r="H22" s="108"/>
      <c r="I22" s="108"/>
      <c r="J22" s="108" t="str">
        <f t="shared" ref="J22" ca="1" si="354">IF(OR(J23="",L23=""),"",IF(J23&gt;L23,"〇",IF(J23&lt;L23,IF(K23="◎","不","×"),"△")))</f>
        <v/>
      </c>
      <c r="K22" s="108"/>
      <c r="L22" s="108"/>
      <c r="M22" s="108" t="str">
        <f t="shared" ref="M22" ca="1" si="355">IF(OR(M23="",O23=""),"",IF(M23&gt;O23,"〇",IF(M23&lt;O23,IF(N23="◎","不","×"),"△")))</f>
        <v/>
      </c>
      <c r="N22" s="108"/>
      <c r="O22" s="108"/>
      <c r="P22" s="108" t="str">
        <f t="shared" ref="P22" ca="1" si="356">IF(OR(P23="",R23=""),"",IF(P23&gt;R23,"〇",IF(P23&lt;R23,IF(Q23="◎","不","×"),"△")))</f>
        <v/>
      </c>
      <c r="Q22" s="108"/>
      <c r="R22" s="108"/>
      <c r="S22" s="108" t="str">
        <f t="shared" ref="S22" ca="1" si="357">IF(OR(S23="",U23=""),"",IF(S23&gt;U23,"〇",IF(S23&lt;U23,IF(T23="◎","不","×"),"△")))</f>
        <v/>
      </c>
      <c r="T22" s="108"/>
      <c r="U22" s="108"/>
      <c r="V22" s="109" t="str">
        <f t="shared" ref="V22" ca="1" si="358">IF(OR(V23="",X23=""),"",IF(V23&gt;X23,"〇",IF(V23&lt;X23,IF(W23="◎","不","×"),"△")))</f>
        <v/>
      </c>
      <c r="W22" s="110"/>
      <c r="X22" s="111"/>
      <c r="Y22" s="109" t="str">
        <f t="shared" ref="Y22" ca="1" si="359">IF(OR(Y23="",AA23=""),"",IF(Y23&gt;AA23,"〇",IF(Y23&lt;AA23,IF(Z23="◎","不","×"),"△")))</f>
        <v/>
      </c>
      <c r="Z22" s="110"/>
      <c r="AA22" s="111"/>
      <c r="AB22" s="22"/>
      <c r="AC22" s="23"/>
      <c r="AD22" s="24"/>
      <c r="AE22" s="109" t="str">
        <f ca="1">IF(OR(AE23="",AG23=""),"",IF(AE23&gt;AG23,"〇",IF(AE23&lt;AG23,IF(AF23="◎","不","×"),"△")))</f>
        <v/>
      </c>
      <c r="AF22" s="110"/>
      <c r="AG22" s="111"/>
      <c r="AH22" s="95">
        <f t="shared" ref="AH22" ca="1" si="360">IF(B22&lt;=INDIRECT("areaNumBlock"&amp;$AV23),SUM(AJ22:AM23),"")</f>
        <v>0</v>
      </c>
      <c r="AI22" s="93">
        <f t="shared" ref="AI22" ca="1" si="361">IF(B22&lt;=INDIRECT("areaNumBlock"&amp;$AV23),AJ22*3+AL22-(AM22*4),"")</f>
        <v>0</v>
      </c>
      <c r="AJ22" s="95">
        <f t="shared" ref="AJ22" ca="1" si="362">IF($B22&lt;=INDIRECT("areaNumBlock"&amp;$AV23),COUNTIF($D22:$AG23,AJ$5),"")</f>
        <v>0</v>
      </c>
      <c r="AK22" s="95">
        <f t="shared" ref="AK22" ca="1" si="363">IF($B22&lt;=INDIRECT("areaNumBlock"&amp;$AV23),COUNTIF($D22:$AG23,AK$5),"")</f>
        <v>0</v>
      </c>
      <c r="AL22" s="95">
        <f t="shared" ref="AL22" ca="1" si="364">IF($B22&lt;=INDIRECT("areaNumBlock"&amp;$AV23),COUNTIF($D22:$AG23,AL$5),"")</f>
        <v>0</v>
      </c>
      <c r="AM22" s="95">
        <f t="shared" ref="AM22" ca="1" si="365">IF($B22&lt;=INDIRECT("areaNumBlock"&amp;$AV23),COUNTIF($D22:$AG23,AM$5),"")</f>
        <v>0</v>
      </c>
      <c r="AN22" s="95"/>
      <c r="AO22" s="93">
        <f t="shared" ref="AO22" ca="1" si="366">IF(B22&lt;=INDIRECT("areaNumBlock"&amp;$AV23),AP22-AQ22,"")</f>
        <v>0</v>
      </c>
      <c r="AP22" s="95">
        <f t="shared" ref="AP22" ca="1" si="367">IF(B22&lt;=INDIRECT("areaNumBlock"&amp;$AV23),SUM(D23,G23,J23,M23,P23,S23,V23,Y23,AB23,AE23),"")</f>
        <v>0</v>
      </c>
      <c r="AQ22" s="95">
        <f t="shared" ref="AQ22" ca="1" si="368">IF(B22&lt;=INDIRECT("areaNumBlock"&amp;$AV23),SUM(F23,I23,L23,O23,R23,U23,X23,AA23,AD23,AG23),"")</f>
        <v>0</v>
      </c>
      <c r="AR22" s="95"/>
      <c r="AS22" s="104" t="str">
        <f t="shared" ref="AS22" ca="1" si="369">IF(AND(AU22=1,B22&lt;=INDIRECT("areaNumBlock"&amp;$AV23)),RANK(AT22,INDIRECT("areaRank"&amp;$AV23),0),"")</f>
        <v/>
      </c>
      <c r="AT22" s="106">
        <f t="shared" ref="AT22" ca="1" si="370">IF(B22&lt;=INDIRECT("areaNumBlock"&amp;$AV23),AI22*1000000+AN22*100000+AO22*1000+AP22*10+AR22,"")</f>
        <v>0</v>
      </c>
      <c r="AU22" s="25">
        <f t="shared" si="18"/>
        <v>0</v>
      </c>
      <c r="AV22" s="25">
        <f t="shared" si="18"/>
        <v>1</v>
      </c>
    </row>
    <row r="23" spans="1:48" ht="21" customHeight="1" x14ac:dyDescent="0.4">
      <c r="A23" s="7"/>
      <c r="B23" s="97"/>
      <c r="C23" s="117"/>
      <c r="D23" s="35" t="str">
        <f t="shared" ref="D23" ca="1" si="371">IF($B22&lt;=INDIRECT("areaNumBlock"&amp;$AV23),IF( ISBLANK(VLOOKUP(D$4&amp;$B22,INDIRECT("listResultBlock"&amp;$AV23),F$3,FALSE)),"",VLOOKUP(D$4&amp;$B22,INDIRECT("listResultBlock"&amp;$AV23),F$3,FALSE)),"")</f>
        <v/>
      </c>
      <c r="E23" s="36" t="str">
        <f t="shared" ref="E23" ca="1" si="372">IF($B22&lt;=INDIRECT("areaNumBlock"&amp;$AV23),IF( ISBLANK(VLOOKUP(E$4&amp;$B22,INDIRECT("listResultBlock"&amp;$AV23),E$3,FALSE)),"",VLOOKUP(E$4&amp;$B22,INDIRECT("listResultBlock"&amp;$AV23),E$3,FALSE)),"")</f>
        <v/>
      </c>
      <c r="F23" s="37" t="str">
        <f t="shared" ref="F23" ca="1" si="373">IF($B22&lt;=INDIRECT("areaNumBlock"&amp;$AV23),IF( ISBLANK(VLOOKUP(F$4&amp;$B22,INDIRECT("listResultBlock"&amp;$AV23),D$3,FALSE)),"",VLOOKUP(F$4&amp;$B22,INDIRECT("listResultBlock"&amp;$AV23),D$3,FALSE)),"")</f>
        <v/>
      </c>
      <c r="G23" s="35" t="str">
        <f t="shared" ref="G23" ca="1" si="374">IF($B22&lt;=INDIRECT("areaNumBlock"&amp;$AV23),IF( ISBLANK(VLOOKUP(G$4&amp;$B22,INDIRECT("listResultBlock"&amp;$AV23),I$3,FALSE)),"",VLOOKUP(G$4&amp;$B22,INDIRECT("listResultBlock"&amp;$AV23),I$3,FALSE)),"")</f>
        <v/>
      </c>
      <c r="H23" s="36" t="str">
        <f t="shared" ref="H23" ca="1" si="375">IF($B22&lt;=INDIRECT("areaNumBlock"&amp;$AV23),IF( ISBLANK(VLOOKUP(H$4&amp;$B22,INDIRECT("listResultBlock"&amp;$AV23),H$3,FALSE)),"",VLOOKUP(H$4&amp;$B22,INDIRECT("listResultBlock"&amp;$AV23),H$3,FALSE)),"")</f>
        <v/>
      </c>
      <c r="I23" s="37" t="str">
        <f t="shared" ref="I23" ca="1" si="376">IF($B22&lt;=INDIRECT("areaNumBlock"&amp;$AV23),IF( ISBLANK(VLOOKUP(I$4&amp;$B22,INDIRECT("listResultBlock"&amp;$AV23),G$3,FALSE)),"",VLOOKUP(I$4&amp;$B22,INDIRECT("listResultBlock"&amp;$AV23),G$3,FALSE)),"")</f>
        <v/>
      </c>
      <c r="J23" s="35" t="str">
        <f t="shared" ref="J23" ca="1" si="377">IF($B22&lt;=INDIRECT("areaNumBlock"&amp;$AV23),IF( ISBLANK(VLOOKUP(J$4&amp;$B22,INDIRECT("listResultBlock"&amp;$AV23),L$3,FALSE)),"",VLOOKUP(J$4&amp;$B22,INDIRECT("listResultBlock"&amp;$AV23),L$3,FALSE)),"")</f>
        <v/>
      </c>
      <c r="K23" s="36" t="str">
        <f t="shared" ref="K23" ca="1" si="378">IF($B22&lt;=INDIRECT("areaNumBlock"&amp;$AV23),IF( ISBLANK(VLOOKUP(K$4&amp;$B22,INDIRECT("listResultBlock"&amp;$AV23),K$3,FALSE)),"",VLOOKUP(K$4&amp;$B22,INDIRECT("listResultBlock"&amp;$AV23),K$3,FALSE)),"")</f>
        <v/>
      </c>
      <c r="L23" s="37" t="str">
        <f t="shared" ref="L23" ca="1" si="379">IF($B22&lt;=INDIRECT("areaNumBlock"&amp;$AV23),IF( ISBLANK(VLOOKUP(L$4&amp;$B22,INDIRECT("listResultBlock"&amp;$AV23),J$3,FALSE)),"",VLOOKUP(L$4&amp;$B22,INDIRECT("listResultBlock"&amp;$AV23),J$3,FALSE)),"")</f>
        <v/>
      </c>
      <c r="M23" s="35" t="str">
        <f t="shared" ref="M23" ca="1" si="380">IF($B22&lt;=INDIRECT("areaNumBlock"&amp;$AV23),IF( ISBLANK(VLOOKUP(M$4&amp;$B22,INDIRECT("listResultBlock"&amp;$AV23),O$3,FALSE)),"",VLOOKUP(M$4&amp;$B22,INDIRECT("listResultBlock"&amp;$AV23),O$3,FALSE)),"")</f>
        <v/>
      </c>
      <c r="N23" s="36" t="str">
        <f t="shared" ref="N23" ca="1" si="381">IF($B22&lt;=INDIRECT("areaNumBlock"&amp;$AV23),IF( ISBLANK(VLOOKUP(N$4&amp;$B22,INDIRECT("listResultBlock"&amp;$AV23),N$3,FALSE)),"",VLOOKUP(N$4&amp;$B22,INDIRECT("listResultBlock"&amp;$AV23),N$3,FALSE)),"")</f>
        <v/>
      </c>
      <c r="O23" s="37" t="str">
        <f t="shared" ref="O23" ca="1" si="382">IF($B22&lt;=INDIRECT("areaNumBlock"&amp;$AV23),IF( ISBLANK(VLOOKUP(O$4&amp;$B22,INDIRECT("listResultBlock"&amp;$AV23),M$3,FALSE)),"",VLOOKUP(O$4&amp;$B22,INDIRECT("listResultBlock"&amp;$AV23),M$3,FALSE)),"")</f>
        <v/>
      </c>
      <c r="P23" s="35" t="str">
        <f t="shared" ref="P23" ca="1" si="383">IF($B22&lt;=INDIRECT("areaNumBlock"&amp;$AV23),IF( ISBLANK(VLOOKUP(P$4&amp;$B22,INDIRECT("listResultBlock"&amp;$AV23),R$3,FALSE)),"",VLOOKUP(P$4&amp;$B22,INDIRECT("listResultBlock"&amp;$AV23),R$3,FALSE)),"")</f>
        <v/>
      </c>
      <c r="Q23" s="36" t="str">
        <f t="shared" ref="Q23" ca="1" si="384">IF($B22&lt;=INDIRECT("areaNumBlock"&amp;$AV23),IF( ISBLANK(VLOOKUP(Q$4&amp;$B22,INDIRECT("listResultBlock"&amp;$AV23),Q$3,FALSE)),"",VLOOKUP(Q$4&amp;$B22,INDIRECT("listResultBlock"&amp;$AV23),Q$3,FALSE)),"")</f>
        <v/>
      </c>
      <c r="R23" s="37" t="str">
        <f t="shared" ref="R23" ca="1" si="385">IF($B22&lt;=INDIRECT("areaNumBlock"&amp;$AV23),IF( ISBLANK(VLOOKUP(R$4&amp;$B22,INDIRECT("listResultBlock"&amp;$AV23),P$3,FALSE)),"",VLOOKUP(R$4&amp;$B22,INDIRECT("listResultBlock"&amp;$AV23),P$3,FALSE)),"")</f>
        <v/>
      </c>
      <c r="S23" s="35" t="str">
        <f t="shared" ref="S23" ca="1" si="386">IF($B22&lt;=INDIRECT("areaNumBlock"&amp;$AV23),IF( ISBLANK(VLOOKUP(S$4&amp;$B22,INDIRECT("listResultBlock"&amp;$AV23),U$3,FALSE)),"",VLOOKUP(S$4&amp;$B22,INDIRECT("listResultBlock"&amp;$AV23),U$3,FALSE)),"")</f>
        <v/>
      </c>
      <c r="T23" s="36" t="str">
        <f t="shared" ref="T23" ca="1" si="387">IF($B22&lt;=INDIRECT("areaNumBlock"&amp;$AV23),IF( ISBLANK(VLOOKUP(T$4&amp;$B22,INDIRECT("listResultBlock"&amp;$AV23),T$3,FALSE)),"",VLOOKUP(T$4&amp;$B22,INDIRECT("listResultBlock"&amp;$AV23),T$3,FALSE)),"")</f>
        <v/>
      </c>
      <c r="U23" s="37" t="str">
        <f t="shared" ref="U23" ca="1" si="388">IF($B22&lt;=INDIRECT("areaNumBlock"&amp;$AV23),IF( ISBLANK(VLOOKUP(U$4&amp;$B22,INDIRECT("listResultBlock"&amp;$AV23),S$3,FALSE)),"",VLOOKUP(U$4&amp;$B22,INDIRECT("listResultBlock"&amp;$AV23),S$3,FALSE)),"")</f>
        <v/>
      </c>
      <c r="V23" s="35" t="str">
        <f t="shared" ref="V23" ca="1" si="389">IF($B22&lt;=INDIRECT("areaNumBlock"&amp;$AV23),IF( ISBLANK(VLOOKUP(V$4&amp;$B22,INDIRECT("listResultBlock"&amp;$AV23),X$3,FALSE)),"",VLOOKUP(V$4&amp;$B22,INDIRECT("listResultBlock"&amp;$AV23),X$3,FALSE)),"")</f>
        <v/>
      </c>
      <c r="W23" s="36" t="str">
        <f t="shared" ref="W23" ca="1" si="390">IF($B22&lt;=INDIRECT("areaNumBlock"&amp;$AV23),IF( ISBLANK(VLOOKUP(W$4&amp;$B22,INDIRECT("listResultBlock"&amp;$AV23),W$3,FALSE)),"",VLOOKUP(W$4&amp;$B22,INDIRECT("listResultBlock"&amp;$AV23),W$3,FALSE)),"")</f>
        <v/>
      </c>
      <c r="X23" s="37" t="str">
        <f t="shared" ref="X23" ca="1" si="391">IF($B22&lt;=INDIRECT("areaNumBlock"&amp;$AV23),IF( ISBLANK(VLOOKUP(X$4&amp;$B22,INDIRECT("listResultBlock"&amp;$AV23),V$3,FALSE)),"",VLOOKUP(X$4&amp;$B22,INDIRECT("listResultBlock"&amp;$AV23),V$3,FALSE)),"")</f>
        <v/>
      </c>
      <c r="Y23" s="35" t="str">
        <f t="shared" ref="Y23" ca="1" si="392">IF($B22&lt;=INDIRECT("areaNumBlock"&amp;$AV23),IF( ISBLANK(VLOOKUP(Y$4&amp;$B22,INDIRECT("listResultBlock"&amp;$AV23),AA$3,FALSE)),"",VLOOKUP(Y$4&amp;$B22,INDIRECT("listResultBlock"&amp;$AV23),AA$3,FALSE)),"")</f>
        <v/>
      </c>
      <c r="Z23" s="36" t="str">
        <f t="shared" ref="Z23" ca="1" si="393">IF($B22&lt;=INDIRECT("areaNumBlock"&amp;$AV23),IF( ISBLANK(VLOOKUP(Z$4&amp;$B22,INDIRECT("listResultBlock"&amp;$AV23),Z$3,FALSE)),"",VLOOKUP(Z$4&amp;$B22,INDIRECT("listResultBlock"&amp;$AV23),Z$3,FALSE)),"")</f>
        <v/>
      </c>
      <c r="AA23" s="37" t="str">
        <f t="shared" ref="AA23" ca="1" si="394">IF($B22&lt;=INDIRECT("areaNumBlock"&amp;$AV23),IF( ISBLANK(VLOOKUP(AA$4&amp;$B22,INDIRECT("listResultBlock"&amp;$AV23),Y$3,FALSE)),"",VLOOKUP(AA$4&amp;$B22,INDIRECT("listResultBlock"&amp;$AV23),Y$3,FALSE)),"")</f>
        <v/>
      </c>
      <c r="AB23" s="26"/>
      <c r="AC23" s="27"/>
      <c r="AD23" s="28"/>
      <c r="AE23" s="35" t="str">
        <f t="shared" ref="AE23" ca="1" si="395">IF(AE$4&lt;=INDIRECT("areaNumBlock"&amp;$AV23),IF( ISBLANK(VLOOKUP($B22&amp;AE$4,INDIRECT("listResultBlock"&amp;$AV23),AE$3,FALSE)),"",VLOOKUP($B22&amp;AE$4,INDIRECT("listResultBlock"&amp;$AV23),AE$3,FALSE)),"")</f>
        <v/>
      </c>
      <c r="AF23" s="36" t="str">
        <f t="shared" ref="AF23" ca="1" si="396">IF(AF$4&lt;=INDIRECT("areaNumBlock"&amp;$AV23),IF( ISBLANK(VLOOKUP($B22&amp;AF$4,INDIRECT("listResultBlock"&amp;$AV23),AF$3,FALSE)),"",VLOOKUP($B22&amp;AF$4,INDIRECT("listResultBlock"&amp;$AV23),AF$3,FALSE)),"")</f>
        <v/>
      </c>
      <c r="AG23" s="37" t="str">
        <f t="shared" ref="AG23" ca="1" si="397">IF(AG$4&lt;=INDIRECT("areaNumBlock"&amp;$AV23),IF( ISBLANK(VLOOKUP($B22&amp;AG$4,INDIRECT("listResultBlock"&amp;$AV23),AG$3,FALSE)),"",VLOOKUP($B22&amp;AG$4,INDIRECT("listResultBlock"&amp;$AV23),AG$3,FALSE)),"")</f>
        <v/>
      </c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105"/>
      <c r="AT23" s="107"/>
      <c r="AU23" s="25">
        <f t="shared" ref="AU23:AV25" si="398">AU22</f>
        <v>0</v>
      </c>
      <c r="AV23" s="25">
        <f t="shared" si="398"/>
        <v>1</v>
      </c>
    </row>
    <row r="24" spans="1:48" ht="21" customHeight="1" x14ac:dyDescent="0.4">
      <c r="A24" s="7"/>
      <c r="B24" s="96">
        <v>10</v>
      </c>
      <c r="C24" s="116" t="str">
        <f t="shared" ref="C24" ca="1" si="399">IF(B24&lt;=INDIRECT("areaNumBlock"&amp;$AV24),INDEX(INDIRECT("listTeamBlock"&amp;$AV24&amp;"b"),B24),"")</f>
        <v/>
      </c>
      <c r="D24" s="100" t="str">
        <f t="shared" ref="D24" ca="1" si="400">IF(OR(D25="",F25=""),"",IF(D25&gt;F25,"〇",IF(D25&lt;F25,IF(E25="◎","不","×"),"△")))</f>
        <v/>
      </c>
      <c r="E24" s="100"/>
      <c r="F24" s="100"/>
      <c r="G24" s="100" t="str">
        <f t="shared" ref="G24" ca="1" si="401">IF(OR(G25="",I25=""),"",IF(G25&gt;I25,"〇",IF(G25&lt;I25,IF(H25="◎","不","×"),"△")))</f>
        <v/>
      </c>
      <c r="H24" s="100"/>
      <c r="I24" s="100"/>
      <c r="J24" s="100" t="str">
        <f t="shared" ref="J24" ca="1" si="402">IF(OR(J25="",L25=""),"",IF(J25&gt;L25,"〇",IF(J25&lt;L25,IF(K25="◎","不","×"),"△")))</f>
        <v/>
      </c>
      <c r="K24" s="100"/>
      <c r="L24" s="100"/>
      <c r="M24" s="100" t="str">
        <f t="shared" ref="M24" ca="1" si="403">IF(OR(M25="",O25=""),"",IF(M25&gt;O25,"〇",IF(M25&lt;O25,IF(N25="◎","不","×"),"△")))</f>
        <v/>
      </c>
      <c r="N24" s="100"/>
      <c r="O24" s="100"/>
      <c r="P24" s="100" t="str">
        <f t="shared" ref="P24" ca="1" si="404">IF(OR(P25="",R25=""),"",IF(P25&gt;R25,"〇",IF(P25&lt;R25,IF(Q25="◎","不","×"),"△")))</f>
        <v/>
      </c>
      <c r="Q24" s="100"/>
      <c r="R24" s="100"/>
      <c r="S24" s="100" t="str">
        <f t="shared" ref="S24" ca="1" si="405">IF(OR(S25="",U25=""),"",IF(S25&gt;U25,"〇",IF(S25&lt;U25,IF(T25="◎","不","×"),"△")))</f>
        <v/>
      </c>
      <c r="T24" s="100"/>
      <c r="U24" s="100"/>
      <c r="V24" s="101" t="str">
        <f t="shared" ref="V24" ca="1" si="406">IF(OR(V25="",X25=""),"",IF(V25&gt;X25,"〇",IF(V25&lt;X25,IF(W25="◎","不","×"),"△")))</f>
        <v/>
      </c>
      <c r="W24" s="102"/>
      <c r="X24" s="103"/>
      <c r="Y24" s="101" t="str">
        <f t="shared" ref="Y24" ca="1" si="407">IF(OR(Y25="",AA25=""),"",IF(Y25&gt;AA25,"〇",IF(Y25&lt;AA25,IF(Z25="◎","不","×"),"△")))</f>
        <v/>
      </c>
      <c r="Z24" s="102"/>
      <c r="AA24" s="103"/>
      <c r="AB24" s="101" t="str">
        <f ca="1">IF(OR(AB25="",AD25=""),"",IF(AB25&gt;AD25,"〇",IF(AB25&lt;AD25,IF(AC25="◎","不","×"),"△")))</f>
        <v/>
      </c>
      <c r="AC24" s="102"/>
      <c r="AD24" s="103"/>
      <c r="AE24" s="22"/>
      <c r="AF24" s="23"/>
      <c r="AG24" s="24"/>
      <c r="AH24" s="95" t="str">
        <f t="shared" ref="AH24" ca="1" si="408">IF(B24&lt;=INDIRECT("areaNumBlock"&amp;$AV25),SUM(AJ24:AM25),"")</f>
        <v/>
      </c>
      <c r="AI24" s="93" t="str">
        <f t="shared" ref="AI24" ca="1" si="409">IF(B24&lt;=INDIRECT("areaNumBlock"&amp;$AV25),AJ24*3+AL24-(AM24*4),"")</f>
        <v/>
      </c>
      <c r="AJ24" s="95" t="str">
        <f t="shared" ref="AJ24" ca="1" si="410">IF($B24&lt;=INDIRECT("areaNumBlock"&amp;$AV25),COUNTIF($D24:$AG25,AJ$5),"")</f>
        <v/>
      </c>
      <c r="AK24" s="95" t="str">
        <f t="shared" ref="AK24" ca="1" si="411">IF($B24&lt;=INDIRECT("areaNumBlock"&amp;$AV25),COUNTIF($D24:$AG25,AK$5),"")</f>
        <v/>
      </c>
      <c r="AL24" s="95" t="str">
        <f t="shared" ref="AL24" ca="1" si="412">IF($B24&lt;=INDIRECT("areaNumBlock"&amp;$AV25),COUNTIF($D24:$AG25,AL$5),"")</f>
        <v/>
      </c>
      <c r="AM24" s="95" t="str">
        <f t="shared" ref="AM24" ca="1" si="413">IF($B24&lt;=INDIRECT("areaNumBlock"&amp;$AV25),COUNTIF($D24:$AG25,AM$5),"")</f>
        <v/>
      </c>
      <c r="AN24" s="95"/>
      <c r="AO24" s="93" t="str">
        <f t="shared" ref="AO24" ca="1" si="414">IF(B24&lt;=INDIRECT("areaNumBlock"&amp;$AV25),AP24-AQ24,"")</f>
        <v/>
      </c>
      <c r="AP24" s="95" t="str">
        <f t="shared" ref="AP24" ca="1" si="415">IF(B24&lt;=INDIRECT("areaNumBlock"&amp;$AV25),SUM(D25,G25,J25,M25,P25,S25,V25,Y25,AB25,AE25),"")</f>
        <v/>
      </c>
      <c r="AQ24" s="95" t="str">
        <f t="shared" ref="AQ24" ca="1" si="416">IF(B24&lt;=INDIRECT("areaNumBlock"&amp;$AV25),SUM(F25,I25,L25,O25,R25,U25,X25,AA25,AD25,AG25),"")</f>
        <v/>
      </c>
      <c r="AR24" s="95"/>
      <c r="AS24" s="104" t="str">
        <f t="shared" ref="AS24" ca="1" si="417">IF(AND(AU24=1,B24&lt;=INDIRECT("areaNumBlock"&amp;$AV25)),RANK(AT24,INDIRECT("areaRank"&amp;$AV25),0),"")</f>
        <v/>
      </c>
      <c r="AT24" s="106" t="str">
        <f t="shared" ref="AT24" ca="1" si="418">IF(B24&lt;=INDIRECT("areaNumBlock"&amp;$AV25),AI24*1000000+AN24*100000+AO24*1000+AP24*10+AR24,"")</f>
        <v/>
      </c>
      <c r="AU24" s="25">
        <f t="shared" si="398"/>
        <v>0</v>
      </c>
      <c r="AV24" s="25">
        <f t="shared" si="398"/>
        <v>1</v>
      </c>
    </row>
    <row r="25" spans="1:48" ht="21" customHeight="1" x14ac:dyDescent="0.4">
      <c r="A25" s="7"/>
      <c r="B25" s="97"/>
      <c r="C25" s="117"/>
      <c r="D25" s="32" t="str">
        <f t="shared" ref="D25" ca="1" si="419">IF($B24&lt;=INDIRECT("areaNumBlock"&amp;$AV25),IF( ISBLANK(VLOOKUP(D$4&amp;$B24,INDIRECT("listResultBlock"&amp;$AV25),F$3,FALSE)),"",VLOOKUP(D$4&amp;$B24,INDIRECT("listResultBlock"&amp;$AV25),F$3,FALSE)),"")</f>
        <v/>
      </c>
      <c r="E25" s="33" t="str">
        <f t="shared" ref="E25" ca="1" si="420">IF($B24&lt;=INDIRECT("areaNumBlock"&amp;$AV25),IF( ISBLANK(VLOOKUP(E$4&amp;$B24,INDIRECT("listResultBlock"&amp;$AV25),E$3,FALSE)),"",VLOOKUP(E$4&amp;$B24,INDIRECT("listResultBlock"&amp;$AV25),E$3,FALSE)),"")</f>
        <v/>
      </c>
      <c r="F25" s="34" t="str">
        <f t="shared" ref="F25" ca="1" si="421">IF($B24&lt;=INDIRECT("areaNumBlock"&amp;$AV25),IF( ISBLANK(VLOOKUP(F$4&amp;$B24,INDIRECT("listResultBlock"&amp;$AV25),D$3,FALSE)),"",VLOOKUP(F$4&amp;$B24,INDIRECT("listResultBlock"&amp;$AV25),D$3,FALSE)),"")</f>
        <v/>
      </c>
      <c r="G25" s="32" t="str">
        <f t="shared" ref="G25" ca="1" si="422">IF($B24&lt;=INDIRECT("areaNumBlock"&amp;$AV25),IF( ISBLANK(VLOOKUP(G$4&amp;$B24,INDIRECT("listResultBlock"&amp;$AV25),I$3,FALSE)),"",VLOOKUP(G$4&amp;$B24,INDIRECT("listResultBlock"&amp;$AV25),I$3,FALSE)),"")</f>
        <v/>
      </c>
      <c r="H25" s="33" t="str">
        <f t="shared" ref="H25" ca="1" si="423">IF($B24&lt;=INDIRECT("areaNumBlock"&amp;$AV25),IF( ISBLANK(VLOOKUP(H$4&amp;$B24,INDIRECT("listResultBlock"&amp;$AV25),H$3,FALSE)),"",VLOOKUP(H$4&amp;$B24,INDIRECT("listResultBlock"&amp;$AV25),H$3,FALSE)),"")</f>
        <v/>
      </c>
      <c r="I25" s="34" t="str">
        <f t="shared" ref="I25" ca="1" si="424">IF($B24&lt;=INDIRECT("areaNumBlock"&amp;$AV25),IF( ISBLANK(VLOOKUP(I$4&amp;$B24,INDIRECT("listResultBlock"&amp;$AV25),G$3,FALSE)),"",VLOOKUP(I$4&amp;$B24,INDIRECT("listResultBlock"&amp;$AV25),G$3,FALSE)),"")</f>
        <v/>
      </c>
      <c r="J25" s="32" t="str">
        <f t="shared" ref="J25" ca="1" si="425">IF($B24&lt;=INDIRECT("areaNumBlock"&amp;$AV25),IF( ISBLANK(VLOOKUP(J$4&amp;$B24,INDIRECT("listResultBlock"&amp;$AV25),L$3,FALSE)),"",VLOOKUP(J$4&amp;$B24,INDIRECT("listResultBlock"&amp;$AV25),L$3,FALSE)),"")</f>
        <v/>
      </c>
      <c r="K25" s="33" t="str">
        <f t="shared" ref="K25" ca="1" si="426">IF($B24&lt;=INDIRECT("areaNumBlock"&amp;$AV25),IF( ISBLANK(VLOOKUP(K$4&amp;$B24,INDIRECT("listResultBlock"&amp;$AV25),K$3,FALSE)),"",VLOOKUP(K$4&amp;$B24,INDIRECT("listResultBlock"&amp;$AV25),K$3,FALSE)),"")</f>
        <v/>
      </c>
      <c r="L25" s="34" t="str">
        <f t="shared" ref="L25" ca="1" si="427">IF($B24&lt;=INDIRECT("areaNumBlock"&amp;$AV25),IF( ISBLANK(VLOOKUP(L$4&amp;$B24,INDIRECT("listResultBlock"&amp;$AV25),J$3,FALSE)),"",VLOOKUP(L$4&amp;$B24,INDIRECT("listResultBlock"&amp;$AV25),J$3,FALSE)),"")</f>
        <v/>
      </c>
      <c r="M25" s="32" t="str">
        <f t="shared" ref="M25" ca="1" si="428">IF($B24&lt;=INDIRECT("areaNumBlock"&amp;$AV25),IF( ISBLANK(VLOOKUP(M$4&amp;$B24,INDIRECT("listResultBlock"&amp;$AV25),O$3,FALSE)),"",VLOOKUP(M$4&amp;$B24,INDIRECT("listResultBlock"&amp;$AV25),O$3,FALSE)),"")</f>
        <v/>
      </c>
      <c r="N25" s="33" t="str">
        <f t="shared" ref="N25" ca="1" si="429">IF($B24&lt;=INDIRECT("areaNumBlock"&amp;$AV25),IF( ISBLANK(VLOOKUP(N$4&amp;$B24,INDIRECT("listResultBlock"&amp;$AV25),N$3,FALSE)),"",VLOOKUP(N$4&amp;$B24,INDIRECT("listResultBlock"&amp;$AV25),N$3,FALSE)),"")</f>
        <v/>
      </c>
      <c r="O25" s="34" t="str">
        <f t="shared" ref="O25" ca="1" si="430">IF($B24&lt;=INDIRECT("areaNumBlock"&amp;$AV25),IF( ISBLANK(VLOOKUP(O$4&amp;$B24,INDIRECT("listResultBlock"&amp;$AV25),M$3,FALSE)),"",VLOOKUP(O$4&amp;$B24,INDIRECT("listResultBlock"&amp;$AV25),M$3,FALSE)),"")</f>
        <v/>
      </c>
      <c r="P25" s="32" t="str">
        <f t="shared" ref="P25" ca="1" si="431">IF($B24&lt;=INDIRECT("areaNumBlock"&amp;$AV25),IF( ISBLANK(VLOOKUP(P$4&amp;$B24,INDIRECT("listResultBlock"&amp;$AV25),R$3,FALSE)),"",VLOOKUP(P$4&amp;$B24,INDIRECT("listResultBlock"&amp;$AV25),R$3,FALSE)),"")</f>
        <v/>
      </c>
      <c r="Q25" s="33" t="str">
        <f t="shared" ref="Q25" ca="1" si="432">IF($B24&lt;=INDIRECT("areaNumBlock"&amp;$AV25),IF( ISBLANK(VLOOKUP(Q$4&amp;$B24,INDIRECT("listResultBlock"&amp;$AV25),Q$3,FALSE)),"",VLOOKUP(Q$4&amp;$B24,INDIRECT("listResultBlock"&amp;$AV25),Q$3,FALSE)),"")</f>
        <v/>
      </c>
      <c r="R25" s="34" t="str">
        <f t="shared" ref="R25" ca="1" si="433">IF($B24&lt;=INDIRECT("areaNumBlock"&amp;$AV25),IF( ISBLANK(VLOOKUP(R$4&amp;$B24,INDIRECT("listResultBlock"&amp;$AV25),P$3,FALSE)),"",VLOOKUP(R$4&amp;$B24,INDIRECT("listResultBlock"&amp;$AV25),P$3,FALSE)),"")</f>
        <v/>
      </c>
      <c r="S25" s="32" t="str">
        <f t="shared" ref="S25" ca="1" si="434">IF($B24&lt;=INDIRECT("areaNumBlock"&amp;$AV25),IF( ISBLANK(VLOOKUP(S$4&amp;$B24,INDIRECT("listResultBlock"&amp;$AV25),U$3,FALSE)),"",VLOOKUP(S$4&amp;$B24,INDIRECT("listResultBlock"&amp;$AV25),U$3,FALSE)),"")</f>
        <v/>
      </c>
      <c r="T25" s="33" t="str">
        <f t="shared" ref="T25" ca="1" si="435">IF($B24&lt;=INDIRECT("areaNumBlock"&amp;$AV25),IF( ISBLANK(VLOOKUP(T$4&amp;$B24,INDIRECT("listResultBlock"&amp;$AV25),T$3,FALSE)),"",VLOOKUP(T$4&amp;$B24,INDIRECT("listResultBlock"&amp;$AV25),T$3,FALSE)),"")</f>
        <v/>
      </c>
      <c r="U25" s="34" t="str">
        <f t="shared" ref="U25" ca="1" si="436">IF($B24&lt;=INDIRECT("areaNumBlock"&amp;$AV25),IF( ISBLANK(VLOOKUP(U$4&amp;$B24,INDIRECT("listResultBlock"&amp;$AV25),S$3,FALSE)),"",VLOOKUP(U$4&amp;$B24,INDIRECT("listResultBlock"&amp;$AV25),S$3,FALSE)),"")</f>
        <v/>
      </c>
      <c r="V25" s="32" t="str">
        <f t="shared" ref="V25" ca="1" si="437">IF($B24&lt;=INDIRECT("areaNumBlock"&amp;$AV25),IF( ISBLANK(VLOOKUP(V$4&amp;$B24,INDIRECT("listResultBlock"&amp;$AV25),X$3,FALSE)),"",VLOOKUP(V$4&amp;$B24,INDIRECT("listResultBlock"&amp;$AV25),X$3,FALSE)),"")</f>
        <v/>
      </c>
      <c r="W25" s="33" t="str">
        <f t="shared" ref="W25" ca="1" si="438">IF($B24&lt;=INDIRECT("areaNumBlock"&amp;$AV25),IF( ISBLANK(VLOOKUP(W$4&amp;$B24,INDIRECT("listResultBlock"&amp;$AV25),W$3,FALSE)),"",VLOOKUP(W$4&amp;$B24,INDIRECT("listResultBlock"&amp;$AV25),W$3,FALSE)),"")</f>
        <v/>
      </c>
      <c r="X25" s="34" t="str">
        <f t="shared" ref="X25" ca="1" si="439">IF($B24&lt;=INDIRECT("areaNumBlock"&amp;$AV25),IF( ISBLANK(VLOOKUP(X$4&amp;$B24,INDIRECT("listResultBlock"&amp;$AV25),V$3,FALSE)),"",VLOOKUP(X$4&amp;$B24,INDIRECT("listResultBlock"&amp;$AV25),V$3,FALSE)),"")</f>
        <v/>
      </c>
      <c r="Y25" s="32" t="str">
        <f t="shared" ref="Y25" ca="1" si="440">IF($B24&lt;=INDIRECT("areaNumBlock"&amp;$AV25),IF( ISBLANK(VLOOKUP(Y$4&amp;$B24,INDIRECT("listResultBlock"&amp;$AV25),AA$3,FALSE)),"",VLOOKUP(Y$4&amp;$B24,INDIRECT("listResultBlock"&amp;$AV25),AA$3,FALSE)),"")</f>
        <v/>
      </c>
      <c r="Z25" s="33" t="str">
        <f t="shared" ref="Z25" ca="1" si="441">IF($B24&lt;=INDIRECT("areaNumBlock"&amp;$AV25),IF( ISBLANK(VLOOKUP(Z$4&amp;$B24,INDIRECT("listResultBlock"&amp;$AV25),Z$3,FALSE)),"",VLOOKUP(Z$4&amp;$B24,INDIRECT("listResultBlock"&amp;$AV25),Z$3,FALSE)),"")</f>
        <v/>
      </c>
      <c r="AA25" s="34" t="str">
        <f t="shared" ref="AA25" ca="1" si="442">IF($B24&lt;=INDIRECT("areaNumBlock"&amp;$AV25),IF( ISBLANK(VLOOKUP(AA$4&amp;$B24,INDIRECT("listResultBlock"&amp;$AV25),Y$3,FALSE)),"",VLOOKUP(AA$4&amp;$B24,INDIRECT("listResultBlock"&amp;$AV25),Y$3,FALSE)),"")</f>
        <v/>
      </c>
      <c r="AB25" s="32" t="str">
        <f t="shared" ref="AB25" ca="1" si="443">IF($B24&lt;=INDIRECT("areaNumBlock"&amp;$AV25),IF( ISBLANK(VLOOKUP(AB$4&amp;$B24,INDIRECT("listResultBlock"&amp;$AV25),AD$3,FALSE)),"",VLOOKUP(AB$4&amp;$B24,INDIRECT("listResultBlock"&amp;$AV25),AD$3,FALSE)),"")</f>
        <v/>
      </c>
      <c r="AC25" s="33" t="str">
        <f t="shared" ref="AC25" ca="1" si="444">IF($B24&lt;=INDIRECT("areaNumBlock"&amp;$AV25),IF( ISBLANK(VLOOKUP(AC$4&amp;$B24,INDIRECT("listResultBlock"&amp;$AV25),AC$3,FALSE)),"",VLOOKUP(AC$4&amp;$B24,INDIRECT("listResultBlock"&amp;$AV25),AC$3,FALSE)),"")</f>
        <v/>
      </c>
      <c r="AD25" s="34" t="str">
        <f t="shared" ref="AD25" ca="1" si="445">IF($B24&lt;=INDIRECT("areaNumBlock"&amp;$AV25),IF( ISBLANK(VLOOKUP(AD$4&amp;$B24,INDIRECT("listResultBlock"&amp;$AV25),AB$3,FALSE)),"",VLOOKUP(AD$4&amp;$B24,INDIRECT("listResultBlock"&amp;$AV25),AB$3,FALSE)),"")</f>
        <v/>
      </c>
      <c r="AE25" s="26"/>
      <c r="AF25" s="27"/>
      <c r="AG25" s="28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105"/>
      <c r="AT25" s="107"/>
      <c r="AU25" s="25">
        <f t="shared" si="398"/>
        <v>0</v>
      </c>
      <c r="AV25" s="25">
        <f t="shared" si="398"/>
        <v>1</v>
      </c>
    </row>
    <row r="26" spans="1:48" x14ac:dyDescent="0.4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</row>
    <row r="27" spans="1:48" ht="25.35" customHeight="1" thickBot="1" x14ac:dyDescent="0.45">
      <c r="B27" s="44">
        <f ca="1">INDIRECT("areaNumBlock"&amp;AV27)</f>
        <v>8</v>
      </c>
      <c r="C27" s="14" t="str">
        <f ca="1">INDIRECT("areaNameBlock"&amp;AV27)</f>
        <v>２部Ａブロック</v>
      </c>
      <c r="D27" s="75">
        <v>1</v>
      </c>
      <c r="E27" s="15">
        <v>1</v>
      </c>
      <c r="F27" s="76">
        <v>1</v>
      </c>
      <c r="G27" s="77">
        <v>2</v>
      </c>
      <c r="H27" s="15">
        <v>2</v>
      </c>
      <c r="I27" s="76">
        <v>2</v>
      </c>
      <c r="J27" s="77">
        <v>3</v>
      </c>
      <c r="K27" s="15">
        <v>3</v>
      </c>
      <c r="L27" s="76">
        <v>3</v>
      </c>
      <c r="M27" s="77">
        <v>4</v>
      </c>
      <c r="N27" s="15">
        <v>4</v>
      </c>
      <c r="O27" s="76">
        <v>4</v>
      </c>
      <c r="P27" s="77">
        <v>5</v>
      </c>
      <c r="Q27" s="15">
        <v>5</v>
      </c>
      <c r="R27" s="76">
        <v>5</v>
      </c>
      <c r="S27" s="77">
        <v>6</v>
      </c>
      <c r="T27" s="15">
        <v>6</v>
      </c>
      <c r="U27" s="76">
        <v>6</v>
      </c>
      <c r="V27" s="77">
        <v>7</v>
      </c>
      <c r="W27" s="15">
        <v>7</v>
      </c>
      <c r="X27" s="76">
        <v>7</v>
      </c>
      <c r="Y27" s="77">
        <v>8</v>
      </c>
      <c r="Z27" s="15">
        <v>8</v>
      </c>
      <c r="AA27" s="76">
        <v>8</v>
      </c>
      <c r="AB27" s="77">
        <v>9</v>
      </c>
      <c r="AC27" s="15">
        <v>9</v>
      </c>
      <c r="AD27" s="76">
        <v>9</v>
      </c>
      <c r="AE27" s="77">
        <v>10</v>
      </c>
      <c r="AF27" s="16">
        <v>10</v>
      </c>
      <c r="AG27" s="76">
        <v>10</v>
      </c>
      <c r="AH27" s="38" t="s">
        <v>40</v>
      </c>
      <c r="AI27" s="38" t="s">
        <v>41</v>
      </c>
      <c r="AJ27" s="38" t="s">
        <v>41</v>
      </c>
      <c r="AK27" s="38" t="s">
        <v>42</v>
      </c>
      <c r="AL27" s="38" t="s">
        <v>43</v>
      </c>
      <c r="AM27" s="38"/>
      <c r="AN27" s="38" t="s">
        <v>44</v>
      </c>
      <c r="AO27" s="38" t="s">
        <v>45</v>
      </c>
      <c r="AP27" s="38" t="s">
        <v>45</v>
      </c>
      <c r="AQ27" s="38" t="s">
        <v>46</v>
      </c>
      <c r="AR27" s="38" t="s">
        <v>47</v>
      </c>
      <c r="AS27" s="38" t="s">
        <v>48</v>
      </c>
      <c r="AT27" s="18" t="s">
        <v>49</v>
      </c>
      <c r="AU27" s="72">
        <v>0</v>
      </c>
      <c r="AV27" s="21">
        <v>2</v>
      </c>
    </row>
    <row r="28" spans="1:48" ht="30" customHeight="1" x14ac:dyDescent="0.4">
      <c r="B28" s="19"/>
      <c r="C28" s="79" t="str">
        <f ca="1">IF(B27=0,"","残り "&amp;(COMBIN(B27,2)-(SUM(AH29:AH48)/2))&amp;" 試合")</f>
        <v>残り 28 試合</v>
      </c>
      <c r="D28" s="113" t="str">
        <f ca="1">IF(E27&lt;=INDIRECT("areaNumBlock"&amp;$AV28),INDEX(INDIRECT("listTeamBlock"&amp;$AV28&amp;"c"),E27),"")</f>
        <v>フェニックスA</v>
      </c>
      <c r="E28" s="114"/>
      <c r="F28" s="114"/>
      <c r="G28" s="113" t="str">
        <f t="shared" ref="G28" ca="1" si="446">IF(H27&lt;=INDIRECT("areaNumBlock"&amp;$AV28),INDEX(INDIRECT("listTeamBlock"&amp;$AV28&amp;"c"),H27),"")</f>
        <v>東一A</v>
      </c>
      <c r="H28" s="114"/>
      <c r="I28" s="114"/>
      <c r="J28" s="113" t="str">
        <f t="shared" ref="J28" ca="1" si="447">IF(K27&lt;=INDIRECT("areaNumBlock"&amp;$AV28),INDEX(INDIRECT("listTeamBlock"&amp;$AV28&amp;"c"),K27),"")</f>
        <v>下丸子B</v>
      </c>
      <c r="K28" s="114"/>
      <c r="L28" s="114"/>
      <c r="M28" s="113" t="str">
        <f t="shared" ref="M28" ca="1" si="448">IF(N27&lt;=INDIRECT("areaNumBlock"&amp;$AV28),INDEX(INDIRECT("listTeamBlock"&amp;$AV28&amp;"c"),N27),"")</f>
        <v>池２</v>
      </c>
      <c r="N28" s="114"/>
      <c r="O28" s="114"/>
      <c r="P28" s="113" t="str">
        <f t="shared" ref="P28" ca="1" si="449">IF(Q27&lt;=INDIRECT("areaNumBlock"&amp;$AV28),INDEX(INDIRECT("listTeamBlock"&amp;$AV28&amp;"c"),Q27),"")</f>
        <v>馬込</v>
      </c>
      <c r="Q28" s="114"/>
      <c r="R28" s="114"/>
      <c r="S28" s="113" t="str">
        <f t="shared" ref="S28" ca="1" si="450">IF(T27&lt;=INDIRECT("areaNumBlock"&amp;$AV28),INDEX(INDIRECT("listTeamBlock"&amp;$AV28&amp;"c"),T27),"")</f>
        <v>ハイロウズ</v>
      </c>
      <c r="T28" s="114"/>
      <c r="U28" s="114"/>
      <c r="V28" s="113" t="str">
        <f t="shared" ref="V28" ca="1" si="451">IF(W27&lt;=INDIRECT("areaNumBlock"&amp;$AV28),INDEX(INDIRECT("listTeamBlock"&amp;$AV28&amp;"c"),W27),"")</f>
        <v>中萩</v>
      </c>
      <c r="W28" s="114"/>
      <c r="X28" s="114"/>
      <c r="Y28" s="113" t="str">
        <f t="shared" ref="Y28" ca="1" si="452">IF(Z27&lt;=INDIRECT("areaNumBlock"&amp;$AV28),INDEX(INDIRECT("listTeamBlock"&amp;$AV28&amp;"c"),Z27),"")</f>
        <v>ウイングス</v>
      </c>
      <c r="Z28" s="114"/>
      <c r="AA28" s="114"/>
      <c r="AB28" s="113" t="str">
        <f t="shared" ref="AB28" ca="1" si="453">IF(AC27&lt;=INDIRECT("areaNumBlock"&amp;$AV28),INDEX(INDIRECT("listTeamBlock"&amp;$AV28&amp;"c"),AC27),"")</f>
        <v/>
      </c>
      <c r="AC28" s="114"/>
      <c r="AD28" s="114"/>
      <c r="AE28" s="113" t="str">
        <f t="shared" ref="AE28" ca="1" si="454">IF(AF27&lt;=INDIRECT("areaNumBlock"&amp;$AV28),INDEX(INDIRECT("listTeamBlock"&amp;$AV28&amp;"c"),AF27),"")</f>
        <v/>
      </c>
      <c r="AF28" s="114"/>
      <c r="AG28" s="114"/>
      <c r="AH28" s="20" t="s">
        <v>50</v>
      </c>
      <c r="AI28" s="20" t="s">
        <v>51</v>
      </c>
      <c r="AJ28" s="20" t="s">
        <v>52</v>
      </c>
      <c r="AK28" s="20" t="s">
        <v>53</v>
      </c>
      <c r="AL28" s="20" t="s">
        <v>54</v>
      </c>
      <c r="AM28" s="20" t="s">
        <v>55</v>
      </c>
      <c r="AN28" s="20" t="s">
        <v>56</v>
      </c>
      <c r="AO28" s="20" t="s">
        <v>57</v>
      </c>
      <c r="AP28" s="20" t="s">
        <v>51</v>
      </c>
      <c r="AQ28" s="20" t="s">
        <v>51</v>
      </c>
      <c r="AR28" s="20" t="s">
        <v>58</v>
      </c>
      <c r="AS28" s="20" t="s">
        <v>59</v>
      </c>
      <c r="AT28" s="21"/>
      <c r="AU28" s="21">
        <f>AU27</f>
        <v>0</v>
      </c>
      <c r="AV28" s="21">
        <f>AV27</f>
        <v>2</v>
      </c>
    </row>
    <row r="29" spans="1:48" ht="21" customHeight="1" x14ac:dyDescent="0.4">
      <c r="A29" s="7"/>
      <c r="B29" s="96">
        <v>1</v>
      </c>
      <c r="C29" s="98" t="str">
        <f ca="1">IF(B29&lt;=INDIRECT("areaNumBlock"&amp;$AV29),INDEX(INDIRECT("listTeamBlock"&amp;$AV29&amp;"b"),B29),"")</f>
        <v>フェニックスFC A</v>
      </c>
      <c r="D29" s="22"/>
      <c r="E29" s="23"/>
      <c r="F29" s="24"/>
      <c r="G29" s="112" t="str">
        <f ca="1">IF(OR(G30="",I30=""),"",IF(G30&gt;I30,"〇",IF(G30&lt;I30,IF(H30="◎","不","×"),"△")))</f>
        <v/>
      </c>
      <c r="H29" s="112"/>
      <c r="I29" s="112"/>
      <c r="J29" s="112" t="str">
        <f t="shared" ref="J29" ca="1" si="455">IF(OR(J30="",L30=""),"",IF(J30&gt;L30,"〇",IF(J30&lt;L30,IF(K30="◎","不","×"),"△")))</f>
        <v/>
      </c>
      <c r="K29" s="112"/>
      <c r="L29" s="112"/>
      <c r="M29" s="112" t="str">
        <f t="shared" ref="M29" ca="1" si="456">IF(OR(M30="",O30=""),"",IF(M30&gt;O30,"〇",IF(M30&lt;O30,IF(N30="◎","不","×"),"△")))</f>
        <v/>
      </c>
      <c r="N29" s="112"/>
      <c r="O29" s="112"/>
      <c r="P29" s="112" t="str">
        <f t="shared" ref="P29" ca="1" si="457">IF(OR(P30="",R30=""),"",IF(P30&gt;R30,"〇",IF(P30&lt;R30,IF(Q30="◎","不","×"),"△")))</f>
        <v/>
      </c>
      <c r="Q29" s="112"/>
      <c r="R29" s="112"/>
      <c r="S29" s="112" t="str">
        <f t="shared" ref="S29" ca="1" si="458">IF(OR(S30="",U30=""),"",IF(S30&gt;U30,"〇",IF(S30&lt;U30,IF(T30="◎","不","×"),"△")))</f>
        <v/>
      </c>
      <c r="T29" s="112"/>
      <c r="U29" s="112"/>
      <c r="V29" s="112" t="str">
        <f t="shared" ref="V29" ca="1" si="459">IF(OR(V30="",X30=""),"",IF(V30&gt;X30,"〇",IF(V30&lt;X30,IF(W30="◎","不","×"),"△")))</f>
        <v/>
      </c>
      <c r="W29" s="112"/>
      <c r="X29" s="112"/>
      <c r="Y29" s="112" t="str">
        <f t="shared" ref="Y29" ca="1" si="460">IF(OR(Y30="",AA30=""),"",IF(Y30&gt;AA30,"〇",IF(Y30&lt;AA30,IF(Z30="◎","不","×"),"△")))</f>
        <v/>
      </c>
      <c r="Z29" s="112"/>
      <c r="AA29" s="112"/>
      <c r="AB29" s="112" t="str">
        <f t="shared" ref="AB29" ca="1" si="461">IF(OR(AB30="",AD30=""),"",IF(AB30&gt;AD30,"〇",IF(AB30&lt;AD30,IF(AC30="◎","不","×"),"△")))</f>
        <v/>
      </c>
      <c r="AC29" s="112"/>
      <c r="AD29" s="112"/>
      <c r="AE29" s="112" t="str">
        <f t="shared" ref="AE29" ca="1" si="462">IF(OR(AE30="",AG30=""),"",IF(AE30&gt;AG30,"〇",IF(AE30&lt;AG30,IF(AF30="◎","不","×"),"△")))</f>
        <v/>
      </c>
      <c r="AF29" s="112"/>
      <c r="AG29" s="112"/>
      <c r="AH29" s="95">
        <f ca="1">IF(B29&lt;=INDIRECT("areaNumBlock"&amp;$AV30),SUM(AJ29:AM30),"")</f>
        <v>0</v>
      </c>
      <c r="AI29" s="93">
        <f ca="1">IF(B29&lt;=INDIRECT("areaNumBlock"&amp;$AV30),AJ29*3+AL29-(AM29*4),"")</f>
        <v>0</v>
      </c>
      <c r="AJ29" s="95">
        <f ca="1">IF($B29&lt;=INDIRECT("areaNumBlock"&amp;$AV30),COUNTIF($D29:$AG30,AJ$5),"")</f>
        <v>0</v>
      </c>
      <c r="AK29" s="95">
        <f ca="1">IF($B29&lt;=INDIRECT("areaNumBlock"&amp;$AV30),COUNTIF($D29:$AG30,AK$5),"")</f>
        <v>0</v>
      </c>
      <c r="AL29" s="95">
        <f ca="1">IF($B29&lt;=INDIRECT("areaNumBlock"&amp;$AV30),COUNTIF($D29:$AG30,AL$5),"")</f>
        <v>0</v>
      </c>
      <c r="AM29" s="95">
        <f ca="1">IF($B29&lt;=INDIRECT("areaNumBlock"&amp;$AV30),COUNTIF($D29:$AG30,AM$5),"")</f>
        <v>0</v>
      </c>
      <c r="AN29" s="95"/>
      <c r="AO29" s="93">
        <f ca="1">IF(B29&lt;=INDIRECT("areaNumBlock"&amp;$AV30),AP29-AQ29,"")</f>
        <v>0</v>
      </c>
      <c r="AP29" s="95">
        <f ca="1">IF(B29&lt;=INDIRECT("areaNumBlock"&amp;$AV30),SUM(D30,G30,J30,M30,P30,S30,V30,Y30,AB30,AE30),"")</f>
        <v>0</v>
      </c>
      <c r="AQ29" s="95">
        <f ca="1">IF(B29&lt;=INDIRECT("areaNumBlock"&amp;$AV30),SUM(F30,I30,L30,O30,R30,U30,X30,AA30,AD30,AG30),"")</f>
        <v>0</v>
      </c>
      <c r="AR29" s="95"/>
      <c r="AS29" s="104" t="str">
        <f ca="1">IF(AND(AU29=1,B29&lt;=INDIRECT("areaNumBlock"&amp;$AV30)),RANK(AT29,INDIRECT("areaRank"&amp;$AV30),0),"")</f>
        <v/>
      </c>
      <c r="AT29" s="106">
        <f ca="1">IF(B29&lt;=INDIRECT("areaNumBlock"&amp;$AV30),AI29*1000000+AN29*100000+AO29*1000+AP29*10+AR29,"")</f>
        <v>0</v>
      </c>
      <c r="AU29" s="25">
        <f>AU28</f>
        <v>0</v>
      </c>
      <c r="AV29" s="25">
        <f>AV28</f>
        <v>2</v>
      </c>
    </row>
    <row r="30" spans="1:48" ht="21" customHeight="1" x14ac:dyDescent="0.4">
      <c r="A30" s="7"/>
      <c r="B30" s="97"/>
      <c r="C30" s="99"/>
      <c r="D30" s="26"/>
      <c r="E30" s="27"/>
      <c r="F30" s="28"/>
      <c r="G30" s="29" t="str">
        <f ca="1">IF(G$4&lt;=INDIRECT("areaNumBlock"&amp;$AV30),IF( ISBLANK(VLOOKUP($B29&amp;G$4,INDIRECT("listResultBlock"&amp;$AV30),G$3,FALSE)),"",VLOOKUP($B29&amp;G$4,INDIRECT("listResultBlock"&amp;$AV30),G$3,FALSE)),"")</f>
        <v/>
      </c>
      <c r="H30" s="30" t="str">
        <f ca="1">IF(H$4&lt;=INDIRECT("areaNumBlock"&amp;$AV30),IF( ISBLANK(VLOOKUP($B29&amp;H$4,INDIRECT("listResultBlock"&amp;$AV30),H$3,FALSE)),"",VLOOKUP($B29&amp;H$4,INDIRECT("listResultBlock"&amp;$AV30),H$3,FALSE)),"")</f>
        <v/>
      </c>
      <c r="I30" s="31" t="str">
        <f ca="1">IF(I$4&lt;=INDIRECT("areaNumBlock"&amp;$AV30),IF( ISBLANK(VLOOKUP($B29&amp;I$4,INDIRECT("listResultBlock"&amp;$AV30),I$3,FALSE)),"",VLOOKUP($B29&amp;I$4,INDIRECT("listResultBlock"&amp;$AV30),I$3,FALSE)),"")</f>
        <v/>
      </c>
      <c r="J30" s="29" t="str">
        <f t="shared" ref="J30" ca="1" si="463">IF(J$4&lt;=INDIRECT("areaNumBlock"&amp;$AV30),IF( ISBLANK(VLOOKUP($B29&amp;J$4,INDIRECT("listResultBlock"&amp;$AV30),J$3,FALSE)),"",VLOOKUP($B29&amp;J$4,INDIRECT("listResultBlock"&amp;$AV30),J$3,FALSE)),"")</f>
        <v/>
      </c>
      <c r="K30" s="30" t="str">
        <f t="shared" ref="K30" ca="1" si="464">IF(K$4&lt;=INDIRECT("areaNumBlock"&amp;$AV30),IF( ISBLANK(VLOOKUP($B29&amp;K$4,INDIRECT("listResultBlock"&amp;$AV30),K$3,FALSE)),"",VLOOKUP($B29&amp;K$4,INDIRECT("listResultBlock"&amp;$AV30),K$3,FALSE)),"")</f>
        <v/>
      </c>
      <c r="L30" s="31" t="str">
        <f t="shared" ref="L30" ca="1" si="465">IF(L$4&lt;=INDIRECT("areaNumBlock"&amp;$AV30),IF( ISBLANK(VLOOKUP($B29&amp;L$4,INDIRECT("listResultBlock"&amp;$AV30),L$3,FALSE)),"",VLOOKUP($B29&amp;L$4,INDIRECT("listResultBlock"&amp;$AV30),L$3,FALSE)),"")</f>
        <v/>
      </c>
      <c r="M30" s="29" t="str">
        <f t="shared" ref="M30" ca="1" si="466">IF(M$4&lt;=INDIRECT("areaNumBlock"&amp;$AV30),IF( ISBLANK(VLOOKUP($B29&amp;M$4,INDIRECT("listResultBlock"&amp;$AV30),M$3,FALSE)),"",VLOOKUP($B29&amp;M$4,INDIRECT("listResultBlock"&amp;$AV30),M$3,FALSE)),"")</f>
        <v/>
      </c>
      <c r="N30" s="30" t="str">
        <f t="shared" ref="N30" ca="1" si="467">IF(N$4&lt;=INDIRECT("areaNumBlock"&amp;$AV30),IF( ISBLANK(VLOOKUP($B29&amp;N$4,INDIRECT("listResultBlock"&amp;$AV30),N$3,FALSE)),"",VLOOKUP($B29&amp;N$4,INDIRECT("listResultBlock"&amp;$AV30),N$3,FALSE)),"")</f>
        <v/>
      </c>
      <c r="O30" s="31" t="str">
        <f t="shared" ref="O30" ca="1" si="468">IF(O$4&lt;=INDIRECT("areaNumBlock"&amp;$AV30),IF( ISBLANK(VLOOKUP($B29&amp;O$4,INDIRECT("listResultBlock"&amp;$AV30),O$3,FALSE)),"",VLOOKUP($B29&amp;O$4,INDIRECT("listResultBlock"&amp;$AV30),O$3,FALSE)),"")</f>
        <v/>
      </c>
      <c r="P30" s="29" t="str">
        <f t="shared" ref="P30" ca="1" si="469">IF(P$4&lt;=INDIRECT("areaNumBlock"&amp;$AV30),IF( ISBLANK(VLOOKUP($B29&amp;P$4,INDIRECT("listResultBlock"&amp;$AV30),P$3,FALSE)),"",VLOOKUP($B29&amp;P$4,INDIRECT("listResultBlock"&amp;$AV30),P$3,FALSE)),"")</f>
        <v/>
      </c>
      <c r="Q30" s="30" t="str">
        <f t="shared" ref="Q30" ca="1" si="470">IF(Q$4&lt;=INDIRECT("areaNumBlock"&amp;$AV30),IF( ISBLANK(VLOOKUP($B29&amp;Q$4,INDIRECT("listResultBlock"&amp;$AV30),Q$3,FALSE)),"",VLOOKUP($B29&amp;Q$4,INDIRECT("listResultBlock"&amp;$AV30),Q$3,FALSE)),"")</f>
        <v/>
      </c>
      <c r="R30" s="31" t="str">
        <f t="shared" ref="R30" ca="1" si="471">IF(R$4&lt;=INDIRECT("areaNumBlock"&amp;$AV30),IF( ISBLANK(VLOOKUP($B29&amp;R$4,INDIRECT("listResultBlock"&amp;$AV30),R$3,FALSE)),"",VLOOKUP($B29&amp;R$4,INDIRECT("listResultBlock"&amp;$AV30),R$3,FALSE)),"")</f>
        <v/>
      </c>
      <c r="S30" s="29" t="str">
        <f t="shared" ref="S30" ca="1" si="472">IF(S$4&lt;=INDIRECT("areaNumBlock"&amp;$AV30),IF( ISBLANK(VLOOKUP($B29&amp;S$4,INDIRECT("listResultBlock"&amp;$AV30),S$3,FALSE)),"",VLOOKUP($B29&amp;S$4,INDIRECT("listResultBlock"&amp;$AV30),S$3,FALSE)),"")</f>
        <v/>
      </c>
      <c r="T30" s="30" t="str">
        <f t="shared" ref="T30" ca="1" si="473">IF(T$4&lt;=INDIRECT("areaNumBlock"&amp;$AV30),IF( ISBLANK(VLOOKUP($B29&amp;T$4,INDIRECT("listResultBlock"&amp;$AV30),T$3,FALSE)),"",VLOOKUP($B29&amp;T$4,INDIRECT("listResultBlock"&amp;$AV30),T$3,FALSE)),"")</f>
        <v/>
      </c>
      <c r="U30" s="31" t="str">
        <f t="shared" ref="U30" ca="1" si="474">IF(U$4&lt;=INDIRECT("areaNumBlock"&amp;$AV30),IF( ISBLANK(VLOOKUP($B29&amp;U$4,INDIRECT("listResultBlock"&amp;$AV30),U$3,FALSE)),"",VLOOKUP($B29&amp;U$4,INDIRECT("listResultBlock"&amp;$AV30),U$3,FALSE)),"")</f>
        <v/>
      </c>
      <c r="V30" s="29" t="str">
        <f t="shared" ref="V30" ca="1" si="475">IF(V$4&lt;=INDIRECT("areaNumBlock"&amp;$AV30),IF( ISBLANK(VLOOKUP($B29&amp;V$4,INDIRECT("listResultBlock"&amp;$AV30),V$3,FALSE)),"",VLOOKUP($B29&amp;V$4,INDIRECT("listResultBlock"&amp;$AV30),V$3,FALSE)),"")</f>
        <v/>
      </c>
      <c r="W30" s="30" t="str">
        <f t="shared" ref="W30" ca="1" si="476">IF(W$4&lt;=INDIRECT("areaNumBlock"&amp;$AV30),IF( ISBLANK(VLOOKUP($B29&amp;W$4,INDIRECT("listResultBlock"&amp;$AV30),W$3,FALSE)),"",VLOOKUP($B29&amp;W$4,INDIRECT("listResultBlock"&amp;$AV30),W$3,FALSE)),"")</f>
        <v/>
      </c>
      <c r="X30" s="31" t="str">
        <f t="shared" ref="X30" ca="1" si="477">IF(X$4&lt;=INDIRECT("areaNumBlock"&amp;$AV30),IF( ISBLANK(VLOOKUP($B29&amp;X$4,INDIRECT("listResultBlock"&amp;$AV30),X$3,FALSE)),"",VLOOKUP($B29&amp;X$4,INDIRECT("listResultBlock"&amp;$AV30),X$3,FALSE)),"")</f>
        <v/>
      </c>
      <c r="Y30" s="29" t="str">
        <f t="shared" ref="Y30" ca="1" si="478">IF(Y$4&lt;=INDIRECT("areaNumBlock"&amp;$AV30),IF( ISBLANK(VLOOKUP($B29&amp;Y$4,INDIRECT("listResultBlock"&amp;$AV30),Y$3,FALSE)),"",VLOOKUP($B29&amp;Y$4,INDIRECT("listResultBlock"&amp;$AV30),Y$3,FALSE)),"")</f>
        <v/>
      </c>
      <c r="Z30" s="30" t="str">
        <f t="shared" ref="Z30" ca="1" si="479">IF(Z$4&lt;=INDIRECT("areaNumBlock"&amp;$AV30),IF( ISBLANK(VLOOKUP($B29&amp;Z$4,INDIRECT("listResultBlock"&amp;$AV30),Z$3,FALSE)),"",VLOOKUP($B29&amp;Z$4,INDIRECT("listResultBlock"&amp;$AV30),Z$3,FALSE)),"")</f>
        <v/>
      </c>
      <c r="AA30" s="31" t="str">
        <f t="shared" ref="AA30" ca="1" si="480">IF(AA$4&lt;=INDIRECT("areaNumBlock"&amp;$AV30),IF( ISBLANK(VLOOKUP($B29&amp;AA$4,INDIRECT("listResultBlock"&amp;$AV30),AA$3,FALSE)),"",VLOOKUP($B29&amp;AA$4,INDIRECT("listResultBlock"&amp;$AV30),AA$3,FALSE)),"")</f>
        <v/>
      </c>
      <c r="AB30" s="29" t="str">
        <f t="shared" ref="AB30" ca="1" si="481">IF(AB$4&lt;=INDIRECT("areaNumBlock"&amp;$AV30),IF( ISBLANK(VLOOKUP($B29&amp;AB$4,INDIRECT("listResultBlock"&amp;$AV30),AB$3,FALSE)),"",VLOOKUP($B29&amp;AB$4,INDIRECT("listResultBlock"&amp;$AV30),AB$3,FALSE)),"")</f>
        <v/>
      </c>
      <c r="AC30" s="30" t="str">
        <f t="shared" ref="AC30" ca="1" si="482">IF(AC$4&lt;=INDIRECT("areaNumBlock"&amp;$AV30),IF( ISBLANK(VLOOKUP($B29&amp;AC$4,INDIRECT("listResultBlock"&amp;$AV30),AC$3,FALSE)),"",VLOOKUP($B29&amp;AC$4,INDIRECT("listResultBlock"&amp;$AV30),AC$3,FALSE)),"")</f>
        <v/>
      </c>
      <c r="AD30" s="31" t="str">
        <f t="shared" ref="AD30" ca="1" si="483">IF(AD$4&lt;=INDIRECT("areaNumBlock"&amp;$AV30),IF( ISBLANK(VLOOKUP($B29&amp;AD$4,INDIRECT("listResultBlock"&amp;$AV30),AD$3,FALSE)),"",VLOOKUP($B29&amp;AD$4,INDIRECT("listResultBlock"&amp;$AV30),AD$3,FALSE)),"")</f>
        <v/>
      </c>
      <c r="AE30" s="29" t="str">
        <f t="shared" ref="AE30" ca="1" si="484">IF(AE$4&lt;=INDIRECT("areaNumBlock"&amp;$AV30),IF( ISBLANK(VLOOKUP($B29&amp;AE$4,INDIRECT("listResultBlock"&amp;$AV30),AE$3,FALSE)),"",VLOOKUP($B29&amp;AE$4,INDIRECT("listResultBlock"&amp;$AV30),AE$3,FALSE)),"")</f>
        <v/>
      </c>
      <c r="AF30" s="30" t="str">
        <f t="shared" ref="AF30" ca="1" si="485">IF(AF$4&lt;=INDIRECT("areaNumBlock"&amp;$AV30),IF( ISBLANK(VLOOKUP($B29&amp;AF$4,INDIRECT("listResultBlock"&amp;$AV30),AF$3,FALSE)),"",VLOOKUP($B29&amp;AF$4,INDIRECT("listResultBlock"&amp;$AV30),AF$3,FALSE)),"")</f>
        <v/>
      </c>
      <c r="AG30" s="31" t="str">
        <f t="shared" ref="AG30" ca="1" si="486">IF(AG$4&lt;=INDIRECT("areaNumBlock"&amp;$AV30),IF( ISBLANK(VLOOKUP($B29&amp;AG$4,INDIRECT("listResultBlock"&amp;$AV30),AG$3,FALSE)),"",VLOOKUP($B29&amp;AG$4,INDIRECT("listResultBlock"&amp;$AV30),AG$3,FALSE)),"")</f>
        <v/>
      </c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105"/>
      <c r="AT30" s="107"/>
      <c r="AU30" s="25">
        <f t="shared" ref="AU30:AV30" si="487">AU29</f>
        <v>0</v>
      </c>
      <c r="AV30" s="25">
        <f t="shared" si="487"/>
        <v>2</v>
      </c>
    </row>
    <row r="31" spans="1:48" ht="21" customHeight="1" x14ac:dyDescent="0.4">
      <c r="A31" s="7"/>
      <c r="B31" s="96">
        <v>2</v>
      </c>
      <c r="C31" s="98" t="str">
        <f t="shared" ref="C31" ca="1" si="488">IF(B31&lt;=INDIRECT("areaNumBlock"&amp;$AV31),INDEX(INDIRECT("listTeamBlock"&amp;$AV31&amp;"b"),B31),"")</f>
        <v>東一FC A</v>
      </c>
      <c r="D31" s="100" t="str">
        <f ca="1">IF(OR(D32="",F32=""),"",IF(D32&gt;F32,"〇",IF(D32&lt;F32,IF(E32="◎","不","×"),"△")))</f>
        <v/>
      </c>
      <c r="E31" s="100"/>
      <c r="F31" s="100"/>
      <c r="G31" s="22"/>
      <c r="H31" s="23"/>
      <c r="I31" s="24"/>
      <c r="J31" s="100" t="str">
        <f t="shared" ref="J31" ca="1" si="489">IF(OR(J32="",L32=""),"",IF(J32&gt;L32,"〇",IF(J32&lt;L32,IF(K32="◎","不","×"),"△")))</f>
        <v/>
      </c>
      <c r="K31" s="100"/>
      <c r="L31" s="100"/>
      <c r="M31" s="100" t="str">
        <f t="shared" ref="M31" ca="1" si="490">IF(OR(M32="",O32=""),"",IF(M32&gt;O32,"〇",IF(M32&lt;O32,IF(N32="◎","不","×"),"△")))</f>
        <v/>
      </c>
      <c r="N31" s="100"/>
      <c r="O31" s="100"/>
      <c r="P31" s="100" t="str">
        <f t="shared" ref="P31" ca="1" si="491">IF(OR(P32="",R32=""),"",IF(P32&gt;R32,"〇",IF(P32&lt;R32,IF(Q32="◎","不","×"),"△")))</f>
        <v/>
      </c>
      <c r="Q31" s="100"/>
      <c r="R31" s="100"/>
      <c r="S31" s="100" t="str">
        <f t="shared" ref="S31" ca="1" si="492">IF(OR(S32="",U32=""),"",IF(S32&gt;U32,"〇",IF(S32&lt;U32,IF(T32="◎","不","×"),"△")))</f>
        <v/>
      </c>
      <c r="T31" s="100"/>
      <c r="U31" s="100"/>
      <c r="V31" s="100" t="str">
        <f t="shared" ref="V31" ca="1" si="493">IF(OR(V32="",X32=""),"",IF(V32&gt;X32,"〇",IF(V32&lt;X32,IF(W32="◎","不","×"),"△")))</f>
        <v/>
      </c>
      <c r="W31" s="100"/>
      <c r="X31" s="100"/>
      <c r="Y31" s="100" t="str">
        <f t="shared" ref="Y31" ca="1" si="494">IF(OR(Y32="",AA32=""),"",IF(Y32&gt;AA32,"〇",IF(Y32&lt;AA32,IF(Z32="◎","不","×"),"△")))</f>
        <v/>
      </c>
      <c r="Z31" s="100"/>
      <c r="AA31" s="100"/>
      <c r="AB31" s="100" t="str">
        <f t="shared" ref="AB31" ca="1" si="495">IF(OR(AB32="",AD32=""),"",IF(AB32&gt;AD32,"〇",IF(AB32&lt;AD32,IF(AC32="◎","不","×"),"△")))</f>
        <v/>
      </c>
      <c r="AC31" s="100"/>
      <c r="AD31" s="100"/>
      <c r="AE31" s="100" t="str">
        <f t="shared" ref="AE31" ca="1" si="496">IF(OR(AE32="",AG32=""),"",IF(AE32&gt;AG32,"〇",IF(AE32&lt;AG32,IF(AF32="◎","不","×"),"△")))</f>
        <v/>
      </c>
      <c r="AF31" s="100"/>
      <c r="AG31" s="100"/>
      <c r="AH31" s="95">
        <f t="shared" ref="AH31" ca="1" si="497">IF(B31&lt;=INDIRECT("areaNumBlock"&amp;$AV32),SUM(AJ31:AM32),"")</f>
        <v>0</v>
      </c>
      <c r="AI31" s="93">
        <f t="shared" ref="AI31" ca="1" si="498">IF(B31&lt;=INDIRECT("areaNumBlock"&amp;$AV32),AJ31*3+AL31-(AM31*4),"")</f>
        <v>0</v>
      </c>
      <c r="AJ31" s="95">
        <f t="shared" ref="AJ31:AM31" ca="1" si="499">IF($B31&lt;=INDIRECT("areaNumBlock"&amp;$AV32),COUNTIF($D31:$AG32,AJ$5),"")</f>
        <v>0</v>
      </c>
      <c r="AK31" s="95">
        <f t="shared" ca="1" si="499"/>
        <v>0</v>
      </c>
      <c r="AL31" s="95">
        <f t="shared" ca="1" si="499"/>
        <v>0</v>
      </c>
      <c r="AM31" s="95">
        <f t="shared" ca="1" si="499"/>
        <v>0</v>
      </c>
      <c r="AN31" s="95"/>
      <c r="AO31" s="93">
        <f t="shared" ref="AO31" ca="1" si="500">IF(B31&lt;=INDIRECT("areaNumBlock"&amp;$AV32),AP31-AQ31,"")</f>
        <v>0</v>
      </c>
      <c r="AP31" s="95">
        <f t="shared" ref="AP31" ca="1" si="501">IF(B31&lt;=INDIRECT("areaNumBlock"&amp;$AV32),SUM(D32,G32,J32,M32,P32,S32,V32,Y32,AB32,AE32),"")</f>
        <v>0</v>
      </c>
      <c r="AQ31" s="95">
        <f t="shared" ref="AQ31" ca="1" si="502">IF(B31&lt;=INDIRECT("areaNumBlock"&amp;$AV32),SUM(F32,I32,L32,O32,R32,U32,X32,AA32,AD32,AG32),"")</f>
        <v>0</v>
      </c>
      <c r="AR31" s="95"/>
      <c r="AS31" s="104" t="str">
        <f t="shared" ref="AS31" ca="1" si="503">IF(AND(AU31=1,B31&lt;=INDIRECT("areaNumBlock"&amp;$AV32)),RANK(AT31,INDIRECT("areaRank"&amp;$AV32),0),"")</f>
        <v/>
      </c>
      <c r="AT31" s="106">
        <f t="shared" ref="AT31" ca="1" si="504">IF(B31&lt;=INDIRECT("areaNumBlock"&amp;$AV32),AI31*1000000+AN31*100000+AO31*1000+AP31*10+AR31,"")</f>
        <v>0</v>
      </c>
      <c r="AU31" s="25">
        <f t="shared" ref="AU31:AV31" si="505">AU30</f>
        <v>0</v>
      </c>
      <c r="AV31" s="25">
        <f t="shared" si="505"/>
        <v>2</v>
      </c>
    </row>
    <row r="32" spans="1:48" ht="21" customHeight="1" x14ac:dyDescent="0.4">
      <c r="A32" s="7"/>
      <c r="B32" s="97"/>
      <c r="C32" s="99"/>
      <c r="D32" s="32" t="str">
        <f ca="1">IF($B31&lt;=INDIRECT("areaNumBlock"&amp;$AV32),IF( ISBLANK(VLOOKUP(D$4&amp;$B31,INDIRECT("listResultBlock"&amp;$AV32),F$3,FALSE)),"",VLOOKUP(D$4&amp;$B31,INDIRECT("listResultBlock"&amp;$AV32),F$3,FALSE)),"")</f>
        <v/>
      </c>
      <c r="E32" s="33" t="str">
        <f ca="1">IF($B31&lt;=INDIRECT("areaNumBlock"&amp;$AV32),IF( ISBLANK(VLOOKUP(E$4&amp;$B31,INDIRECT("listResultBlock"&amp;$AV32),E$3,FALSE)),"",VLOOKUP(E$4&amp;$B31,INDIRECT("listResultBlock"&amp;$AV32),E$3,FALSE)),"")</f>
        <v/>
      </c>
      <c r="F32" s="34" t="str">
        <f ca="1">IF($B31&lt;=INDIRECT("areaNumBlock"&amp;$AV32),IF( ISBLANK(VLOOKUP(F$4&amp;$B31,INDIRECT("listResultBlock"&amp;$AV32),D$3,FALSE)),"",VLOOKUP(F$4&amp;$B31,INDIRECT("listResultBlock"&amp;$AV32),D$3,FALSE)),"")</f>
        <v/>
      </c>
      <c r="G32" s="26"/>
      <c r="H32" s="27"/>
      <c r="I32" s="28"/>
      <c r="J32" s="32" t="str">
        <f t="shared" ref="J32" ca="1" si="506">IF(J$4&lt;=INDIRECT("areaNumBlock"&amp;$AV32),IF( ISBLANK(VLOOKUP($B31&amp;J$4,INDIRECT("listResultBlock"&amp;$AV32),J$3,FALSE)),"",VLOOKUP($B31&amp;J$4,INDIRECT("listResultBlock"&amp;$AV32),J$3,FALSE)),"")</f>
        <v/>
      </c>
      <c r="K32" s="33" t="str">
        <f t="shared" ref="K32" ca="1" si="507">IF(K$4&lt;=INDIRECT("areaNumBlock"&amp;$AV32),IF( ISBLANK(VLOOKUP($B31&amp;K$4,INDIRECT("listResultBlock"&amp;$AV32),K$3,FALSE)),"",VLOOKUP($B31&amp;K$4,INDIRECT("listResultBlock"&amp;$AV32),K$3,FALSE)),"")</f>
        <v/>
      </c>
      <c r="L32" s="34" t="str">
        <f t="shared" ref="L32" ca="1" si="508">IF(L$4&lt;=INDIRECT("areaNumBlock"&amp;$AV32),IF( ISBLANK(VLOOKUP($B31&amp;L$4,INDIRECT("listResultBlock"&amp;$AV32),L$3,FALSE)),"",VLOOKUP($B31&amp;L$4,INDIRECT("listResultBlock"&amp;$AV32),L$3,FALSE)),"")</f>
        <v/>
      </c>
      <c r="M32" s="32" t="str">
        <f t="shared" ref="M32" ca="1" si="509">IF(M$4&lt;=INDIRECT("areaNumBlock"&amp;$AV32),IF( ISBLANK(VLOOKUP($B31&amp;M$4,INDIRECT("listResultBlock"&amp;$AV32),M$3,FALSE)),"",VLOOKUP($B31&amp;M$4,INDIRECT("listResultBlock"&amp;$AV32),M$3,FALSE)),"")</f>
        <v/>
      </c>
      <c r="N32" s="33" t="str">
        <f t="shared" ref="N32" ca="1" si="510">IF(N$4&lt;=INDIRECT("areaNumBlock"&amp;$AV32),IF( ISBLANK(VLOOKUP($B31&amp;N$4,INDIRECT("listResultBlock"&amp;$AV32),N$3,FALSE)),"",VLOOKUP($B31&amp;N$4,INDIRECT("listResultBlock"&amp;$AV32),N$3,FALSE)),"")</f>
        <v/>
      </c>
      <c r="O32" s="34" t="str">
        <f t="shared" ref="O32" ca="1" si="511">IF(O$4&lt;=INDIRECT("areaNumBlock"&amp;$AV32),IF( ISBLANK(VLOOKUP($B31&amp;O$4,INDIRECT("listResultBlock"&amp;$AV32),O$3,FALSE)),"",VLOOKUP($B31&amp;O$4,INDIRECT("listResultBlock"&amp;$AV32),O$3,FALSE)),"")</f>
        <v/>
      </c>
      <c r="P32" s="32" t="str">
        <f t="shared" ref="P32" ca="1" si="512">IF(P$4&lt;=INDIRECT("areaNumBlock"&amp;$AV32),IF( ISBLANK(VLOOKUP($B31&amp;P$4,INDIRECT("listResultBlock"&amp;$AV32),P$3,FALSE)),"",VLOOKUP($B31&amp;P$4,INDIRECT("listResultBlock"&amp;$AV32),P$3,FALSE)),"")</f>
        <v/>
      </c>
      <c r="Q32" s="33" t="str">
        <f t="shared" ref="Q32" ca="1" si="513">IF(Q$4&lt;=INDIRECT("areaNumBlock"&amp;$AV32),IF( ISBLANK(VLOOKUP($B31&amp;Q$4,INDIRECT("listResultBlock"&amp;$AV32),Q$3,FALSE)),"",VLOOKUP($B31&amp;Q$4,INDIRECT("listResultBlock"&amp;$AV32),Q$3,FALSE)),"")</f>
        <v/>
      </c>
      <c r="R32" s="34" t="str">
        <f t="shared" ref="R32" ca="1" si="514">IF(R$4&lt;=INDIRECT("areaNumBlock"&amp;$AV32),IF( ISBLANK(VLOOKUP($B31&amp;R$4,INDIRECT("listResultBlock"&amp;$AV32),R$3,FALSE)),"",VLOOKUP($B31&amp;R$4,INDIRECT("listResultBlock"&amp;$AV32),R$3,FALSE)),"")</f>
        <v/>
      </c>
      <c r="S32" s="32" t="str">
        <f t="shared" ref="S32" ca="1" si="515">IF(S$4&lt;=INDIRECT("areaNumBlock"&amp;$AV32),IF( ISBLANK(VLOOKUP($B31&amp;S$4,INDIRECT("listResultBlock"&amp;$AV32),S$3,FALSE)),"",VLOOKUP($B31&amp;S$4,INDIRECT("listResultBlock"&amp;$AV32),S$3,FALSE)),"")</f>
        <v/>
      </c>
      <c r="T32" s="33" t="str">
        <f t="shared" ref="T32" ca="1" si="516">IF(T$4&lt;=INDIRECT("areaNumBlock"&amp;$AV32),IF( ISBLANK(VLOOKUP($B31&amp;T$4,INDIRECT("listResultBlock"&amp;$AV32),T$3,FALSE)),"",VLOOKUP($B31&amp;T$4,INDIRECT("listResultBlock"&amp;$AV32),T$3,FALSE)),"")</f>
        <v/>
      </c>
      <c r="U32" s="34" t="str">
        <f t="shared" ref="U32" ca="1" si="517">IF(U$4&lt;=INDIRECT("areaNumBlock"&amp;$AV32),IF( ISBLANK(VLOOKUP($B31&amp;U$4,INDIRECT("listResultBlock"&amp;$AV32),U$3,FALSE)),"",VLOOKUP($B31&amp;U$4,INDIRECT("listResultBlock"&amp;$AV32),U$3,FALSE)),"")</f>
        <v/>
      </c>
      <c r="V32" s="32" t="str">
        <f t="shared" ref="V32" ca="1" si="518">IF(V$4&lt;=INDIRECT("areaNumBlock"&amp;$AV32),IF( ISBLANK(VLOOKUP($B31&amp;V$4,INDIRECT("listResultBlock"&amp;$AV32),V$3,FALSE)),"",VLOOKUP($B31&amp;V$4,INDIRECT("listResultBlock"&amp;$AV32),V$3,FALSE)),"")</f>
        <v/>
      </c>
      <c r="W32" s="33" t="str">
        <f t="shared" ref="W32" ca="1" si="519">IF(W$4&lt;=INDIRECT("areaNumBlock"&amp;$AV32),IF( ISBLANK(VLOOKUP($B31&amp;W$4,INDIRECT("listResultBlock"&amp;$AV32),W$3,FALSE)),"",VLOOKUP($B31&amp;W$4,INDIRECT("listResultBlock"&amp;$AV32),W$3,FALSE)),"")</f>
        <v/>
      </c>
      <c r="X32" s="34" t="str">
        <f t="shared" ref="X32" ca="1" si="520">IF(X$4&lt;=INDIRECT("areaNumBlock"&amp;$AV32),IF( ISBLANK(VLOOKUP($B31&amp;X$4,INDIRECT("listResultBlock"&amp;$AV32),X$3,FALSE)),"",VLOOKUP($B31&amp;X$4,INDIRECT("listResultBlock"&amp;$AV32),X$3,FALSE)),"")</f>
        <v/>
      </c>
      <c r="Y32" s="32" t="str">
        <f t="shared" ref="Y32" ca="1" si="521">IF(Y$4&lt;=INDIRECT("areaNumBlock"&amp;$AV32),IF( ISBLANK(VLOOKUP($B31&amp;Y$4,INDIRECT("listResultBlock"&amp;$AV32),Y$3,FALSE)),"",VLOOKUP($B31&amp;Y$4,INDIRECT("listResultBlock"&amp;$AV32),Y$3,FALSE)),"")</f>
        <v/>
      </c>
      <c r="Z32" s="33" t="str">
        <f t="shared" ref="Z32" ca="1" si="522">IF(Z$4&lt;=INDIRECT("areaNumBlock"&amp;$AV32),IF( ISBLANK(VLOOKUP($B31&amp;Z$4,INDIRECT("listResultBlock"&amp;$AV32),Z$3,FALSE)),"",VLOOKUP($B31&amp;Z$4,INDIRECT("listResultBlock"&amp;$AV32),Z$3,FALSE)),"")</f>
        <v/>
      </c>
      <c r="AA32" s="34" t="str">
        <f t="shared" ref="AA32" ca="1" si="523">IF(AA$4&lt;=INDIRECT("areaNumBlock"&amp;$AV32),IF( ISBLANK(VLOOKUP($B31&amp;AA$4,INDIRECT("listResultBlock"&amp;$AV32),AA$3,FALSE)),"",VLOOKUP($B31&amp;AA$4,INDIRECT("listResultBlock"&amp;$AV32),AA$3,FALSE)),"")</f>
        <v/>
      </c>
      <c r="AB32" s="32" t="str">
        <f t="shared" ref="AB32" ca="1" si="524">IF(AB$4&lt;=INDIRECT("areaNumBlock"&amp;$AV32),IF( ISBLANK(VLOOKUP($B31&amp;AB$4,INDIRECT("listResultBlock"&amp;$AV32),AB$3,FALSE)),"",VLOOKUP($B31&amp;AB$4,INDIRECT("listResultBlock"&amp;$AV32),AB$3,FALSE)),"")</f>
        <v/>
      </c>
      <c r="AC32" s="33" t="str">
        <f t="shared" ref="AC32" ca="1" si="525">IF(AC$4&lt;=INDIRECT("areaNumBlock"&amp;$AV32),IF( ISBLANK(VLOOKUP($B31&amp;AC$4,INDIRECT("listResultBlock"&amp;$AV32),AC$3,FALSE)),"",VLOOKUP($B31&amp;AC$4,INDIRECT("listResultBlock"&amp;$AV32),AC$3,FALSE)),"")</f>
        <v/>
      </c>
      <c r="AD32" s="34" t="str">
        <f t="shared" ref="AD32" ca="1" si="526">IF(AD$4&lt;=INDIRECT("areaNumBlock"&amp;$AV32),IF( ISBLANK(VLOOKUP($B31&amp;AD$4,INDIRECT("listResultBlock"&amp;$AV32),AD$3,FALSE)),"",VLOOKUP($B31&amp;AD$4,INDIRECT("listResultBlock"&amp;$AV32),AD$3,FALSE)),"")</f>
        <v/>
      </c>
      <c r="AE32" s="32" t="str">
        <f t="shared" ref="AE32" ca="1" si="527">IF(AE$4&lt;=INDIRECT("areaNumBlock"&amp;$AV32),IF( ISBLANK(VLOOKUP($B31&amp;AE$4,INDIRECT("listResultBlock"&amp;$AV32),AE$3,FALSE)),"",VLOOKUP($B31&amp;AE$4,INDIRECT("listResultBlock"&amp;$AV32),AE$3,FALSE)),"")</f>
        <v/>
      </c>
      <c r="AF32" s="33" t="str">
        <f t="shared" ref="AF32" ca="1" si="528">IF(AF$4&lt;=INDIRECT("areaNumBlock"&amp;$AV32),IF( ISBLANK(VLOOKUP($B31&amp;AF$4,INDIRECT("listResultBlock"&amp;$AV32),AF$3,FALSE)),"",VLOOKUP($B31&amp;AF$4,INDIRECT("listResultBlock"&amp;$AV32),AF$3,FALSE)),"")</f>
        <v/>
      </c>
      <c r="AG32" s="34" t="str">
        <f t="shared" ref="AG32" ca="1" si="529">IF(AG$4&lt;=INDIRECT("areaNumBlock"&amp;$AV32),IF( ISBLANK(VLOOKUP($B31&amp;AG$4,INDIRECT("listResultBlock"&amp;$AV32),AG$3,FALSE)),"",VLOOKUP($B31&amp;AG$4,INDIRECT("listResultBlock"&amp;$AV32),AG$3,FALSE)),"")</f>
        <v/>
      </c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105"/>
      <c r="AT32" s="107"/>
      <c r="AU32" s="25">
        <f t="shared" ref="AU32:AV32" si="530">AU31</f>
        <v>0</v>
      </c>
      <c r="AV32" s="25">
        <f t="shared" si="530"/>
        <v>2</v>
      </c>
    </row>
    <row r="33" spans="1:48" ht="21" customHeight="1" x14ac:dyDescent="0.4">
      <c r="A33" s="7"/>
      <c r="B33" s="96">
        <v>3</v>
      </c>
      <c r="C33" s="98" t="str">
        <f t="shared" ref="C33" ca="1" si="531">IF(B33&lt;=INDIRECT("areaNumBlock"&amp;$AV33),INDEX(INDIRECT("listTeamBlock"&amp;$AV33&amp;"b"),B33),"")</f>
        <v>下丸子SSC B</v>
      </c>
      <c r="D33" s="108" t="str">
        <f t="shared" ref="D33" ca="1" si="532">IF(OR(D34="",F34=""),"",IF(D34&gt;F34,"〇",IF(D34&lt;F34,IF(E34="◎","不","×"),"△")))</f>
        <v/>
      </c>
      <c r="E33" s="108"/>
      <c r="F33" s="108"/>
      <c r="G33" s="108" t="str">
        <f t="shared" ref="G33" ca="1" si="533">IF(OR(G34="",I34=""),"",IF(G34&gt;I34,"〇",IF(G34&lt;I34,IF(H34="◎","不","×"),"△")))</f>
        <v/>
      </c>
      <c r="H33" s="108"/>
      <c r="I33" s="108"/>
      <c r="J33" s="22"/>
      <c r="K33" s="23"/>
      <c r="L33" s="24"/>
      <c r="M33" s="108" t="str">
        <f t="shared" ref="M33" ca="1" si="534">IF(OR(M34="",O34=""),"",IF(M34&gt;O34,"〇",IF(M34&lt;O34,IF(N34="◎","不","×"),"△")))</f>
        <v/>
      </c>
      <c r="N33" s="108"/>
      <c r="O33" s="108"/>
      <c r="P33" s="108" t="str">
        <f t="shared" ref="P33" ca="1" si="535">IF(OR(P34="",R34=""),"",IF(P34&gt;R34,"〇",IF(P34&lt;R34,IF(Q34="◎","不","×"),"△")))</f>
        <v/>
      </c>
      <c r="Q33" s="108"/>
      <c r="R33" s="108"/>
      <c r="S33" s="108" t="str">
        <f t="shared" ref="S33" ca="1" si="536">IF(OR(S34="",U34=""),"",IF(S34&gt;U34,"〇",IF(S34&lt;U34,IF(T34="◎","不","×"),"△")))</f>
        <v/>
      </c>
      <c r="T33" s="108"/>
      <c r="U33" s="108"/>
      <c r="V33" s="108" t="str">
        <f t="shared" ref="V33" ca="1" si="537">IF(OR(V34="",X34=""),"",IF(V34&gt;X34,"〇",IF(V34&lt;X34,IF(W34="◎","不","×"),"△")))</f>
        <v/>
      </c>
      <c r="W33" s="108"/>
      <c r="X33" s="108"/>
      <c r="Y33" s="108" t="str">
        <f t="shared" ref="Y33" ca="1" si="538">IF(OR(Y34="",AA34=""),"",IF(Y34&gt;AA34,"〇",IF(Y34&lt;AA34,IF(Z34="◎","不","×"),"△")))</f>
        <v/>
      </c>
      <c r="Z33" s="108"/>
      <c r="AA33" s="108"/>
      <c r="AB33" s="108" t="str">
        <f t="shared" ref="AB33" ca="1" si="539">IF(OR(AB34="",AD34=""),"",IF(AB34&gt;AD34,"〇",IF(AB34&lt;AD34,IF(AC34="◎","不","×"),"△")))</f>
        <v/>
      </c>
      <c r="AC33" s="108"/>
      <c r="AD33" s="108"/>
      <c r="AE33" s="108" t="str">
        <f t="shared" ref="AE33" ca="1" si="540">IF(OR(AE34="",AG34=""),"",IF(AE34&gt;AG34,"〇",IF(AE34&lt;AG34,IF(AF34="◎","不","×"),"△")))</f>
        <v/>
      </c>
      <c r="AF33" s="108"/>
      <c r="AG33" s="108"/>
      <c r="AH33" s="95">
        <f t="shared" ref="AH33" ca="1" si="541">IF(B33&lt;=INDIRECT("areaNumBlock"&amp;$AV34),SUM(AJ33:AM34),"")</f>
        <v>0</v>
      </c>
      <c r="AI33" s="93">
        <f t="shared" ref="AI33" ca="1" si="542">IF(B33&lt;=INDIRECT("areaNumBlock"&amp;$AV34),AJ33*3+AL33-(AM33*4),"")</f>
        <v>0</v>
      </c>
      <c r="AJ33" s="95">
        <f t="shared" ref="AJ33:AM33" ca="1" si="543">IF($B33&lt;=INDIRECT("areaNumBlock"&amp;$AV34),COUNTIF($D33:$AG34,AJ$5),"")</f>
        <v>0</v>
      </c>
      <c r="AK33" s="95">
        <f t="shared" ca="1" si="543"/>
        <v>0</v>
      </c>
      <c r="AL33" s="95">
        <f t="shared" ca="1" si="543"/>
        <v>0</v>
      </c>
      <c r="AM33" s="95">
        <f t="shared" ca="1" si="543"/>
        <v>0</v>
      </c>
      <c r="AN33" s="95"/>
      <c r="AO33" s="93">
        <f t="shared" ref="AO33" ca="1" si="544">IF(B33&lt;=INDIRECT("areaNumBlock"&amp;$AV34),AP33-AQ33,"")</f>
        <v>0</v>
      </c>
      <c r="AP33" s="95">
        <f t="shared" ref="AP33" ca="1" si="545">IF(B33&lt;=INDIRECT("areaNumBlock"&amp;$AV34),SUM(D34,G34,J34,M34,P34,S34,V34,Y34,AB34,AE34),"")</f>
        <v>0</v>
      </c>
      <c r="AQ33" s="95">
        <f t="shared" ref="AQ33" ca="1" si="546">IF(B33&lt;=INDIRECT("areaNumBlock"&amp;$AV34),SUM(F34,I34,L34,O34,R34,U34,X34,AA34,AD34,AG34),"")</f>
        <v>0</v>
      </c>
      <c r="AR33" s="95"/>
      <c r="AS33" s="104" t="str">
        <f t="shared" ref="AS33" ca="1" si="547">IF(AND(AU33=1,B33&lt;=INDIRECT("areaNumBlock"&amp;$AV34)),RANK(AT33,INDIRECT("areaRank"&amp;$AV34),0),"")</f>
        <v/>
      </c>
      <c r="AT33" s="106">
        <f t="shared" ref="AT33" ca="1" si="548">IF(B33&lt;=INDIRECT("areaNumBlock"&amp;$AV34),AI33*1000000+AN33*100000+AO33*1000+AP33*10+AR33,"")</f>
        <v>0</v>
      </c>
      <c r="AU33" s="25">
        <f t="shared" ref="AU33:AV33" si="549">AU32</f>
        <v>0</v>
      </c>
      <c r="AV33" s="25">
        <f t="shared" si="549"/>
        <v>2</v>
      </c>
    </row>
    <row r="34" spans="1:48" ht="21" customHeight="1" x14ac:dyDescent="0.4">
      <c r="A34" s="7"/>
      <c r="B34" s="97"/>
      <c r="C34" s="99"/>
      <c r="D34" s="35" t="str">
        <f t="shared" ref="D34" ca="1" si="550">IF($B33&lt;=INDIRECT("areaNumBlock"&amp;$AV34),IF( ISBLANK(VLOOKUP(D$4&amp;$B33,INDIRECT("listResultBlock"&amp;$AV34),F$3,FALSE)),"",VLOOKUP(D$4&amp;$B33,INDIRECT("listResultBlock"&amp;$AV34),F$3,FALSE)),"")</f>
        <v/>
      </c>
      <c r="E34" s="36" t="str">
        <f t="shared" ref="E34" ca="1" si="551">IF($B33&lt;=INDIRECT("areaNumBlock"&amp;$AV34),IF( ISBLANK(VLOOKUP(E$4&amp;$B33,INDIRECT("listResultBlock"&amp;$AV34),E$3,FALSE)),"",VLOOKUP(E$4&amp;$B33,INDIRECT("listResultBlock"&amp;$AV34),E$3,FALSE)),"")</f>
        <v/>
      </c>
      <c r="F34" s="37" t="str">
        <f t="shared" ref="F34" ca="1" si="552">IF($B33&lt;=INDIRECT("areaNumBlock"&amp;$AV34),IF( ISBLANK(VLOOKUP(F$4&amp;$B33,INDIRECT("listResultBlock"&amp;$AV34),D$3,FALSE)),"",VLOOKUP(F$4&amp;$B33,INDIRECT("listResultBlock"&amp;$AV34),D$3,FALSE)),"")</f>
        <v/>
      </c>
      <c r="G34" s="35" t="str">
        <f t="shared" ref="G34" ca="1" si="553">IF($B33&lt;=INDIRECT("areaNumBlock"&amp;$AV34),IF( ISBLANK(VLOOKUP(G$4&amp;$B33,INDIRECT("listResultBlock"&amp;$AV34),I$3,FALSE)),"",VLOOKUP(G$4&amp;$B33,INDIRECT("listResultBlock"&amp;$AV34),I$3,FALSE)),"")</f>
        <v/>
      </c>
      <c r="H34" s="36" t="str">
        <f t="shared" ref="H34" ca="1" si="554">IF($B33&lt;=INDIRECT("areaNumBlock"&amp;$AV34),IF( ISBLANK(VLOOKUP(H$4&amp;$B33,INDIRECT("listResultBlock"&amp;$AV34),H$3,FALSE)),"",VLOOKUP(H$4&amp;$B33,INDIRECT("listResultBlock"&amp;$AV34),H$3,FALSE)),"")</f>
        <v/>
      </c>
      <c r="I34" s="37" t="str">
        <f t="shared" ref="I34" ca="1" si="555">IF($B33&lt;=INDIRECT("areaNumBlock"&amp;$AV34),IF( ISBLANK(VLOOKUP(I$4&amp;$B33,INDIRECT("listResultBlock"&amp;$AV34),G$3,FALSE)),"",VLOOKUP(I$4&amp;$B33,INDIRECT("listResultBlock"&amp;$AV34),G$3,FALSE)),"")</f>
        <v/>
      </c>
      <c r="J34" s="26"/>
      <c r="K34" s="27"/>
      <c r="L34" s="28"/>
      <c r="M34" s="35" t="str">
        <f t="shared" ref="M34" ca="1" si="556">IF(M$4&lt;=INDIRECT("areaNumBlock"&amp;$AV34),IF( ISBLANK(VLOOKUP($B33&amp;M$4,INDIRECT("listResultBlock"&amp;$AV34),M$3,FALSE)),"",VLOOKUP($B33&amp;M$4,INDIRECT("listResultBlock"&amp;$AV34),M$3,FALSE)),"")</f>
        <v/>
      </c>
      <c r="N34" s="36" t="str">
        <f t="shared" ref="N34" ca="1" si="557">IF(N$4&lt;=INDIRECT("areaNumBlock"&amp;$AV34),IF( ISBLANK(VLOOKUP($B33&amp;N$4,INDIRECT("listResultBlock"&amp;$AV34),N$3,FALSE)),"",VLOOKUP($B33&amp;N$4,INDIRECT("listResultBlock"&amp;$AV34),N$3,FALSE)),"")</f>
        <v/>
      </c>
      <c r="O34" s="37" t="str">
        <f t="shared" ref="O34" ca="1" si="558">IF(O$4&lt;=INDIRECT("areaNumBlock"&amp;$AV34),IF( ISBLANK(VLOOKUP($B33&amp;O$4,INDIRECT("listResultBlock"&amp;$AV34),O$3,FALSE)),"",VLOOKUP($B33&amp;O$4,INDIRECT("listResultBlock"&amp;$AV34),O$3,FALSE)),"")</f>
        <v/>
      </c>
      <c r="P34" s="35" t="str">
        <f t="shared" ref="P34" ca="1" si="559">IF(P$4&lt;=INDIRECT("areaNumBlock"&amp;$AV34),IF( ISBLANK(VLOOKUP($B33&amp;P$4,INDIRECT("listResultBlock"&amp;$AV34),P$3,FALSE)),"",VLOOKUP($B33&amp;P$4,INDIRECT("listResultBlock"&amp;$AV34),P$3,FALSE)),"")</f>
        <v/>
      </c>
      <c r="Q34" s="36" t="str">
        <f t="shared" ref="Q34" ca="1" si="560">IF(Q$4&lt;=INDIRECT("areaNumBlock"&amp;$AV34),IF( ISBLANK(VLOOKUP($B33&amp;Q$4,INDIRECT("listResultBlock"&amp;$AV34),Q$3,FALSE)),"",VLOOKUP($B33&amp;Q$4,INDIRECT("listResultBlock"&amp;$AV34),Q$3,FALSE)),"")</f>
        <v/>
      </c>
      <c r="R34" s="37" t="str">
        <f t="shared" ref="R34" ca="1" si="561">IF(R$4&lt;=INDIRECT("areaNumBlock"&amp;$AV34),IF( ISBLANK(VLOOKUP($B33&amp;R$4,INDIRECT("listResultBlock"&amp;$AV34),R$3,FALSE)),"",VLOOKUP($B33&amp;R$4,INDIRECT("listResultBlock"&amp;$AV34),R$3,FALSE)),"")</f>
        <v/>
      </c>
      <c r="S34" s="35" t="str">
        <f t="shared" ref="S34" ca="1" si="562">IF(S$4&lt;=INDIRECT("areaNumBlock"&amp;$AV34),IF( ISBLANK(VLOOKUP($B33&amp;S$4,INDIRECT("listResultBlock"&amp;$AV34),S$3,FALSE)),"",VLOOKUP($B33&amp;S$4,INDIRECT("listResultBlock"&amp;$AV34),S$3,FALSE)),"")</f>
        <v/>
      </c>
      <c r="T34" s="36" t="str">
        <f t="shared" ref="T34" ca="1" si="563">IF(T$4&lt;=INDIRECT("areaNumBlock"&amp;$AV34),IF( ISBLANK(VLOOKUP($B33&amp;T$4,INDIRECT("listResultBlock"&amp;$AV34),T$3,FALSE)),"",VLOOKUP($B33&amp;T$4,INDIRECT("listResultBlock"&amp;$AV34),T$3,FALSE)),"")</f>
        <v/>
      </c>
      <c r="U34" s="37" t="str">
        <f t="shared" ref="U34" ca="1" si="564">IF(U$4&lt;=INDIRECT("areaNumBlock"&amp;$AV34),IF( ISBLANK(VLOOKUP($B33&amp;U$4,INDIRECT("listResultBlock"&amp;$AV34),U$3,FALSE)),"",VLOOKUP($B33&amp;U$4,INDIRECT("listResultBlock"&amp;$AV34),U$3,FALSE)),"")</f>
        <v/>
      </c>
      <c r="V34" s="35" t="str">
        <f t="shared" ref="V34" ca="1" si="565">IF(V$4&lt;=INDIRECT("areaNumBlock"&amp;$AV34),IF( ISBLANK(VLOOKUP($B33&amp;V$4,INDIRECT("listResultBlock"&amp;$AV34),V$3,FALSE)),"",VLOOKUP($B33&amp;V$4,INDIRECT("listResultBlock"&amp;$AV34),V$3,FALSE)),"")</f>
        <v/>
      </c>
      <c r="W34" s="36" t="str">
        <f t="shared" ref="W34" ca="1" si="566">IF(W$4&lt;=INDIRECT("areaNumBlock"&amp;$AV34),IF( ISBLANK(VLOOKUP($B33&amp;W$4,INDIRECT("listResultBlock"&amp;$AV34),W$3,FALSE)),"",VLOOKUP($B33&amp;W$4,INDIRECT("listResultBlock"&amp;$AV34),W$3,FALSE)),"")</f>
        <v/>
      </c>
      <c r="X34" s="37" t="str">
        <f t="shared" ref="X34" ca="1" si="567">IF(X$4&lt;=INDIRECT("areaNumBlock"&amp;$AV34),IF( ISBLANK(VLOOKUP($B33&amp;X$4,INDIRECT("listResultBlock"&amp;$AV34),X$3,FALSE)),"",VLOOKUP($B33&amp;X$4,INDIRECT("listResultBlock"&amp;$AV34),X$3,FALSE)),"")</f>
        <v/>
      </c>
      <c r="Y34" s="35" t="str">
        <f t="shared" ref="Y34" ca="1" si="568">IF(Y$4&lt;=INDIRECT("areaNumBlock"&amp;$AV34),IF( ISBLANK(VLOOKUP($B33&amp;Y$4,INDIRECT("listResultBlock"&amp;$AV34),Y$3,FALSE)),"",VLOOKUP($B33&amp;Y$4,INDIRECT("listResultBlock"&amp;$AV34),Y$3,FALSE)),"")</f>
        <v/>
      </c>
      <c r="Z34" s="36" t="str">
        <f t="shared" ref="Z34" ca="1" si="569">IF(Z$4&lt;=INDIRECT("areaNumBlock"&amp;$AV34),IF( ISBLANK(VLOOKUP($B33&amp;Z$4,INDIRECT("listResultBlock"&amp;$AV34),Z$3,FALSE)),"",VLOOKUP($B33&amp;Z$4,INDIRECT("listResultBlock"&amp;$AV34),Z$3,FALSE)),"")</f>
        <v/>
      </c>
      <c r="AA34" s="37" t="str">
        <f t="shared" ref="AA34" ca="1" si="570">IF(AA$4&lt;=INDIRECT("areaNumBlock"&amp;$AV34),IF( ISBLANK(VLOOKUP($B33&amp;AA$4,INDIRECT("listResultBlock"&amp;$AV34),AA$3,FALSE)),"",VLOOKUP($B33&amp;AA$4,INDIRECT("listResultBlock"&amp;$AV34),AA$3,FALSE)),"")</f>
        <v/>
      </c>
      <c r="AB34" s="35" t="str">
        <f t="shared" ref="AB34" ca="1" si="571">IF(AB$4&lt;=INDIRECT("areaNumBlock"&amp;$AV34),IF( ISBLANK(VLOOKUP($B33&amp;AB$4,INDIRECT("listResultBlock"&amp;$AV34),AB$3,FALSE)),"",VLOOKUP($B33&amp;AB$4,INDIRECT("listResultBlock"&amp;$AV34),AB$3,FALSE)),"")</f>
        <v/>
      </c>
      <c r="AC34" s="36" t="str">
        <f t="shared" ref="AC34" ca="1" si="572">IF(AC$4&lt;=INDIRECT("areaNumBlock"&amp;$AV34),IF( ISBLANK(VLOOKUP($B33&amp;AC$4,INDIRECT("listResultBlock"&amp;$AV34),AC$3,FALSE)),"",VLOOKUP($B33&amp;AC$4,INDIRECT("listResultBlock"&amp;$AV34),AC$3,FALSE)),"")</f>
        <v/>
      </c>
      <c r="AD34" s="37" t="str">
        <f t="shared" ref="AD34" ca="1" si="573">IF(AD$4&lt;=INDIRECT("areaNumBlock"&amp;$AV34),IF( ISBLANK(VLOOKUP($B33&amp;AD$4,INDIRECT("listResultBlock"&amp;$AV34),AD$3,FALSE)),"",VLOOKUP($B33&amp;AD$4,INDIRECT("listResultBlock"&amp;$AV34),AD$3,FALSE)),"")</f>
        <v/>
      </c>
      <c r="AE34" s="35" t="str">
        <f t="shared" ref="AE34" ca="1" si="574">IF(AE$4&lt;=INDIRECT("areaNumBlock"&amp;$AV34),IF( ISBLANK(VLOOKUP($B33&amp;AE$4,INDIRECT("listResultBlock"&amp;$AV34),AE$3,FALSE)),"",VLOOKUP($B33&amp;AE$4,INDIRECT("listResultBlock"&amp;$AV34),AE$3,FALSE)),"")</f>
        <v/>
      </c>
      <c r="AF34" s="36" t="str">
        <f t="shared" ref="AF34" ca="1" si="575">IF(AF$4&lt;=INDIRECT("areaNumBlock"&amp;$AV34),IF( ISBLANK(VLOOKUP($B33&amp;AF$4,INDIRECT("listResultBlock"&amp;$AV34),AF$3,FALSE)),"",VLOOKUP($B33&amp;AF$4,INDIRECT("listResultBlock"&amp;$AV34),AF$3,FALSE)),"")</f>
        <v/>
      </c>
      <c r="AG34" s="37" t="str">
        <f t="shared" ref="AG34" ca="1" si="576">IF(AG$4&lt;=INDIRECT("areaNumBlock"&amp;$AV34),IF( ISBLANK(VLOOKUP($B33&amp;AG$4,INDIRECT("listResultBlock"&amp;$AV34),AG$3,FALSE)),"",VLOOKUP($B33&amp;AG$4,INDIRECT("listResultBlock"&amp;$AV34),AG$3,FALSE)),"")</f>
        <v/>
      </c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105"/>
      <c r="AT34" s="107"/>
      <c r="AU34" s="25">
        <f t="shared" ref="AU34:AV34" si="577">AU33</f>
        <v>0</v>
      </c>
      <c r="AV34" s="25">
        <f t="shared" si="577"/>
        <v>2</v>
      </c>
    </row>
    <row r="35" spans="1:48" ht="21" customHeight="1" x14ac:dyDescent="0.4">
      <c r="A35" s="7"/>
      <c r="B35" s="96">
        <v>4</v>
      </c>
      <c r="C35" s="98" t="str">
        <f t="shared" ref="C35" ca="1" si="578">IF(B35&lt;=INDIRECT("areaNumBlock"&amp;$AV35),INDEX(INDIRECT("listTeamBlock"&amp;$AV35&amp;"b"),B35),"")</f>
        <v>池２FC</v>
      </c>
      <c r="D35" s="100" t="str">
        <f t="shared" ref="D35" ca="1" si="579">IF(OR(D36="",F36=""),"",IF(D36&gt;F36,"〇",IF(D36&lt;F36,IF(E36="◎","不","×"),"△")))</f>
        <v/>
      </c>
      <c r="E35" s="100"/>
      <c r="F35" s="100"/>
      <c r="G35" s="100" t="str">
        <f t="shared" ref="G35" ca="1" si="580">IF(OR(G36="",I36=""),"",IF(G36&gt;I36,"〇",IF(G36&lt;I36,IF(H36="◎","不","×"),"△")))</f>
        <v/>
      </c>
      <c r="H35" s="100"/>
      <c r="I35" s="100"/>
      <c r="J35" s="100" t="str">
        <f t="shared" ref="J35" ca="1" si="581">IF(OR(J36="",L36=""),"",IF(J36&gt;L36,"〇",IF(J36&lt;L36,IF(K36="◎","不","×"),"△")))</f>
        <v/>
      </c>
      <c r="K35" s="100"/>
      <c r="L35" s="100"/>
      <c r="M35" s="22"/>
      <c r="N35" s="23"/>
      <c r="O35" s="24"/>
      <c r="P35" s="100" t="str">
        <f t="shared" ref="P35" ca="1" si="582">IF(OR(P36="",R36=""),"",IF(P36&gt;R36,"〇",IF(P36&lt;R36,IF(Q36="◎","不","×"),"△")))</f>
        <v/>
      </c>
      <c r="Q35" s="100"/>
      <c r="R35" s="100"/>
      <c r="S35" s="100" t="str">
        <f t="shared" ref="S35" ca="1" si="583">IF(OR(S36="",U36=""),"",IF(S36&gt;U36,"〇",IF(S36&lt;U36,IF(T36="◎","不","×"),"△")))</f>
        <v/>
      </c>
      <c r="T35" s="100"/>
      <c r="U35" s="100"/>
      <c r="V35" s="100" t="str">
        <f t="shared" ref="V35" ca="1" si="584">IF(OR(V36="",X36=""),"",IF(V36&gt;X36,"〇",IF(V36&lt;X36,IF(W36="◎","不","×"),"△")))</f>
        <v/>
      </c>
      <c r="W35" s="100"/>
      <c r="X35" s="100"/>
      <c r="Y35" s="100" t="str">
        <f t="shared" ref="Y35" ca="1" si="585">IF(OR(Y36="",AA36=""),"",IF(Y36&gt;AA36,"〇",IF(Y36&lt;AA36,IF(Z36="◎","不","×"),"△")))</f>
        <v/>
      </c>
      <c r="Z35" s="100"/>
      <c r="AA35" s="100"/>
      <c r="AB35" s="100" t="str">
        <f t="shared" ref="AB35" ca="1" si="586">IF(OR(AB36="",AD36=""),"",IF(AB36&gt;AD36,"〇",IF(AB36&lt;AD36,IF(AC36="◎","不","×"),"△")))</f>
        <v/>
      </c>
      <c r="AC35" s="100"/>
      <c r="AD35" s="100"/>
      <c r="AE35" s="100" t="str">
        <f t="shared" ref="AE35" ca="1" si="587">IF(OR(AE36="",AG36=""),"",IF(AE36&gt;AG36,"〇",IF(AE36&lt;AG36,IF(AF36="◎","不","×"),"△")))</f>
        <v/>
      </c>
      <c r="AF35" s="100"/>
      <c r="AG35" s="100"/>
      <c r="AH35" s="95">
        <f t="shared" ref="AH35" ca="1" si="588">IF(B35&lt;=INDIRECT("areaNumBlock"&amp;$AV36),SUM(AJ35:AM36),"")</f>
        <v>0</v>
      </c>
      <c r="AI35" s="93">
        <f t="shared" ref="AI35" ca="1" si="589">IF(B35&lt;=INDIRECT("areaNumBlock"&amp;$AV36),AJ35*3+AL35-(AM35*4),"")</f>
        <v>0</v>
      </c>
      <c r="AJ35" s="95">
        <f t="shared" ref="AJ35:AM35" ca="1" si="590">IF($B35&lt;=INDIRECT("areaNumBlock"&amp;$AV36),COUNTIF($D35:$AG36,AJ$5),"")</f>
        <v>0</v>
      </c>
      <c r="AK35" s="95">
        <f t="shared" ca="1" si="590"/>
        <v>0</v>
      </c>
      <c r="AL35" s="95">
        <f t="shared" ca="1" si="590"/>
        <v>0</v>
      </c>
      <c r="AM35" s="95">
        <f t="shared" ca="1" si="590"/>
        <v>0</v>
      </c>
      <c r="AN35" s="95"/>
      <c r="AO35" s="93">
        <f t="shared" ref="AO35" ca="1" si="591">IF(B35&lt;=INDIRECT("areaNumBlock"&amp;$AV36),AP35-AQ35,"")</f>
        <v>0</v>
      </c>
      <c r="AP35" s="95">
        <f t="shared" ref="AP35" ca="1" si="592">IF(B35&lt;=INDIRECT("areaNumBlock"&amp;$AV36),SUM(D36,G36,J36,M36,P36,S36,V36,Y36,AB36,AE36),"")</f>
        <v>0</v>
      </c>
      <c r="AQ35" s="95">
        <f t="shared" ref="AQ35" ca="1" si="593">IF(B35&lt;=INDIRECT("areaNumBlock"&amp;$AV36),SUM(F36,I36,L36,O36,R36,U36,X36,AA36,AD36,AG36),"")</f>
        <v>0</v>
      </c>
      <c r="AR35" s="95"/>
      <c r="AS35" s="104" t="str">
        <f t="shared" ref="AS35" ca="1" si="594">IF(AND(AU35=1,B35&lt;=INDIRECT("areaNumBlock"&amp;$AV36)),RANK(AT35,INDIRECT("areaRank"&amp;$AV36),0),"")</f>
        <v/>
      </c>
      <c r="AT35" s="106">
        <f t="shared" ref="AT35" ca="1" si="595">IF(B35&lt;=INDIRECT("areaNumBlock"&amp;$AV36),AI35*1000000+AN35*100000+AO35*1000+AP35*10+AR35,"")</f>
        <v>0</v>
      </c>
      <c r="AU35" s="25">
        <f t="shared" ref="AU35:AV35" si="596">AU34</f>
        <v>0</v>
      </c>
      <c r="AV35" s="25">
        <f t="shared" si="596"/>
        <v>2</v>
      </c>
    </row>
    <row r="36" spans="1:48" ht="21" customHeight="1" x14ac:dyDescent="0.4">
      <c r="A36" s="7"/>
      <c r="B36" s="97"/>
      <c r="C36" s="99"/>
      <c r="D36" s="32" t="str">
        <f t="shared" ref="D36" ca="1" si="597">IF($B35&lt;=INDIRECT("areaNumBlock"&amp;$AV36),IF( ISBLANK(VLOOKUP(D$4&amp;$B35,INDIRECT("listResultBlock"&amp;$AV36),F$3,FALSE)),"",VLOOKUP(D$4&amp;$B35,INDIRECT("listResultBlock"&amp;$AV36),F$3,FALSE)),"")</f>
        <v/>
      </c>
      <c r="E36" s="33" t="str">
        <f t="shared" ref="E36" ca="1" si="598">IF($B35&lt;=INDIRECT("areaNumBlock"&amp;$AV36),IF( ISBLANK(VLOOKUP(E$4&amp;$B35,INDIRECT("listResultBlock"&amp;$AV36),E$3,FALSE)),"",VLOOKUP(E$4&amp;$B35,INDIRECT("listResultBlock"&amp;$AV36),E$3,FALSE)),"")</f>
        <v/>
      </c>
      <c r="F36" s="34" t="str">
        <f t="shared" ref="F36" ca="1" si="599">IF($B35&lt;=INDIRECT("areaNumBlock"&amp;$AV36),IF( ISBLANK(VLOOKUP(F$4&amp;$B35,INDIRECT("listResultBlock"&amp;$AV36),D$3,FALSE)),"",VLOOKUP(F$4&amp;$B35,INDIRECT("listResultBlock"&amp;$AV36),D$3,FALSE)),"")</f>
        <v/>
      </c>
      <c r="G36" s="32" t="str">
        <f t="shared" ref="G36" ca="1" si="600">IF($B35&lt;=INDIRECT("areaNumBlock"&amp;$AV36),IF( ISBLANK(VLOOKUP(G$4&amp;$B35,INDIRECT("listResultBlock"&amp;$AV36),I$3,FALSE)),"",VLOOKUP(G$4&amp;$B35,INDIRECT("listResultBlock"&amp;$AV36),I$3,FALSE)),"")</f>
        <v/>
      </c>
      <c r="H36" s="33" t="str">
        <f t="shared" ref="H36" ca="1" si="601">IF($B35&lt;=INDIRECT("areaNumBlock"&amp;$AV36),IF( ISBLANK(VLOOKUP(H$4&amp;$B35,INDIRECT("listResultBlock"&amp;$AV36),H$3,FALSE)),"",VLOOKUP(H$4&amp;$B35,INDIRECT("listResultBlock"&amp;$AV36),H$3,FALSE)),"")</f>
        <v/>
      </c>
      <c r="I36" s="34" t="str">
        <f t="shared" ref="I36" ca="1" si="602">IF($B35&lt;=INDIRECT("areaNumBlock"&amp;$AV36),IF( ISBLANK(VLOOKUP(I$4&amp;$B35,INDIRECT("listResultBlock"&amp;$AV36),G$3,FALSE)),"",VLOOKUP(I$4&amp;$B35,INDIRECT("listResultBlock"&amp;$AV36),G$3,FALSE)),"")</f>
        <v/>
      </c>
      <c r="J36" s="32" t="str">
        <f t="shared" ref="J36" ca="1" si="603">IF($B35&lt;=INDIRECT("areaNumBlock"&amp;$AV36),IF( ISBLANK(VLOOKUP(J$4&amp;$B35,INDIRECT("listResultBlock"&amp;$AV36),L$3,FALSE)),"",VLOOKUP(J$4&amp;$B35,INDIRECT("listResultBlock"&amp;$AV36),L$3,FALSE)),"")</f>
        <v/>
      </c>
      <c r="K36" s="33" t="str">
        <f t="shared" ref="K36" ca="1" si="604">IF($B35&lt;=INDIRECT("areaNumBlock"&amp;$AV36),IF( ISBLANK(VLOOKUP(K$4&amp;$B35,INDIRECT("listResultBlock"&amp;$AV36),K$3,FALSE)),"",VLOOKUP(K$4&amp;$B35,INDIRECT("listResultBlock"&amp;$AV36),K$3,FALSE)),"")</f>
        <v/>
      </c>
      <c r="L36" s="34" t="str">
        <f t="shared" ref="L36" ca="1" si="605">IF($B35&lt;=INDIRECT("areaNumBlock"&amp;$AV36),IF( ISBLANK(VLOOKUP(L$4&amp;$B35,INDIRECT("listResultBlock"&amp;$AV36),J$3,FALSE)),"",VLOOKUP(L$4&amp;$B35,INDIRECT("listResultBlock"&amp;$AV36),J$3,FALSE)),"")</f>
        <v/>
      </c>
      <c r="M36" s="26"/>
      <c r="N36" s="27"/>
      <c r="O36" s="28"/>
      <c r="P36" s="32" t="str">
        <f t="shared" ref="P36" ca="1" si="606">IF(P$4&lt;=INDIRECT("areaNumBlock"&amp;$AV36),IF( ISBLANK(VLOOKUP($B35&amp;P$4,INDIRECT("listResultBlock"&amp;$AV36),P$3,FALSE)),"",VLOOKUP($B35&amp;P$4,INDIRECT("listResultBlock"&amp;$AV36),P$3,FALSE)),"")</f>
        <v/>
      </c>
      <c r="Q36" s="33" t="str">
        <f t="shared" ref="Q36" ca="1" si="607">IF(Q$4&lt;=INDIRECT("areaNumBlock"&amp;$AV36),IF( ISBLANK(VLOOKUP($B35&amp;Q$4,INDIRECT("listResultBlock"&amp;$AV36),Q$3,FALSE)),"",VLOOKUP($B35&amp;Q$4,INDIRECT("listResultBlock"&amp;$AV36),Q$3,FALSE)),"")</f>
        <v/>
      </c>
      <c r="R36" s="34" t="str">
        <f t="shared" ref="R36" ca="1" si="608">IF(R$4&lt;=INDIRECT("areaNumBlock"&amp;$AV36),IF( ISBLANK(VLOOKUP($B35&amp;R$4,INDIRECT("listResultBlock"&amp;$AV36),R$3,FALSE)),"",VLOOKUP($B35&amp;R$4,INDIRECT("listResultBlock"&amp;$AV36),R$3,FALSE)),"")</f>
        <v/>
      </c>
      <c r="S36" s="32" t="str">
        <f t="shared" ref="S36" ca="1" si="609">IF(S$4&lt;=INDIRECT("areaNumBlock"&amp;$AV36),IF( ISBLANK(VLOOKUP($B35&amp;S$4,INDIRECT("listResultBlock"&amp;$AV36),S$3,FALSE)),"",VLOOKUP($B35&amp;S$4,INDIRECT("listResultBlock"&amp;$AV36),S$3,FALSE)),"")</f>
        <v/>
      </c>
      <c r="T36" s="33" t="str">
        <f t="shared" ref="T36" ca="1" si="610">IF(T$4&lt;=INDIRECT("areaNumBlock"&amp;$AV36),IF( ISBLANK(VLOOKUP($B35&amp;T$4,INDIRECT("listResultBlock"&amp;$AV36),T$3,FALSE)),"",VLOOKUP($B35&amp;T$4,INDIRECT("listResultBlock"&amp;$AV36),T$3,FALSE)),"")</f>
        <v/>
      </c>
      <c r="U36" s="34" t="str">
        <f t="shared" ref="U36" ca="1" si="611">IF(U$4&lt;=INDIRECT("areaNumBlock"&amp;$AV36),IF( ISBLANK(VLOOKUP($B35&amp;U$4,INDIRECT("listResultBlock"&amp;$AV36),U$3,FALSE)),"",VLOOKUP($B35&amp;U$4,INDIRECT("listResultBlock"&amp;$AV36),U$3,FALSE)),"")</f>
        <v/>
      </c>
      <c r="V36" s="32" t="str">
        <f t="shared" ref="V36" ca="1" si="612">IF(V$4&lt;=INDIRECT("areaNumBlock"&amp;$AV36),IF( ISBLANK(VLOOKUP($B35&amp;V$4,INDIRECT("listResultBlock"&amp;$AV36),V$3,FALSE)),"",VLOOKUP($B35&amp;V$4,INDIRECT("listResultBlock"&amp;$AV36),V$3,FALSE)),"")</f>
        <v/>
      </c>
      <c r="W36" s="33" t="str">
        <f t="shared" ref="W36" ca="1" si="613">IF(W$4&lt;=INDIRECT("areaNumBlock"&amp;$AV36),IF( ISBLANK(VLOOKUP($B35&amp;W$4,INDIRECT("listResultBlock"&amp;$AV36),W$3,FALSE)),"",VLOOKUP($B35&amp;W$4,INDIRECT("listResultBlock"&amp;$AV36),W$3,FALSE)),"")</f>
        <v/>
      </c>
      <c r="X36" s="34" t="str">
        <f t="shared" ref="X36" ca="1" si="614">IF(X$4&lt;=INDIRECT("areaNumBlock"&amp;$AV36),IF( ISBLANK(VLOOKUP($B35&amp;X$4,INDIRECT("listResultBlock"&amp;$AV36),X$3,FALSE)),"",VLOOKUP($B35&amp;X$4,INDIRECT("listResultBlock"&amp;$AV36),X$3,FALSE)),"")</f>
        <v/>
      </c>
      <c r="Y36" s="32" t="str">
        <f t="shared" ref="Y36" ca="1" si="615">IF(Y$4&lt;=INDIRECT("areaNumBlock"&amp;$AV36),IF( ISBLANK(VLOOKUP($B35&amp;Y$4,INDIRECT("listResultBlock"&amp;$AV36),Y$3,FALSE)),"",VLOOKUP($B35&amp;Y$4,INDIRECT("listResultBlock"&amp;$AV36),Y$3,FALSE)),"")</f>
        <v/>
      </c>
      <c r="Z36" s="33" t="str">
        <f t="shared" ref="Z36" ca="1" si="616">IF(Z$4&lt;=INDIRECT("areaNumBlock"&amp;$AV36),IF( ISBLANK(VLOOKUP($B35&amp;Z$4,INDIRECT("listResultBlock"&amp;$AV36),Z$3,FALSE)),"",VLOOKUP($B35&amp;Z$4,INDIRECT("listResultBlock"&amp;$AV36),Z$3,FALSE)),"")</f>
        <v/>
      </c>
      <c r="AA36" s="34" t="str">
        <f t="shared" ref="AA36" ca="1" si="617">IF(AA$4&lt;=INDIRECT("areaNumBlock"&amp;$AV36),IF( ISBLANK(VLOOKUP($B35&amp;AA$4,INDIRECT("listResultBlock"&amp;$AV36),AA$3,FALSE)),"",VLOOKUP($B35&amp;AA$4,INDIRECT("listResultBlock"&amp;$AV36),AA$3,FALSE)),"")</f>
        <v/>
      </c>
      <c r="AB36" s="32" t="str">
        <f t="shared" ref="AB36" ca="1" si="618">IF(AB$4&lt;=INDIRECT("areaNumBlock"&amp;$AV36),IF( ISBLANK(VLOOKUP($B35&amp;AB$4,INDIRECT("listResultBlock"&amp;$AV36),AB$3,FALSE)),"",VLOOKUP($B35&amp;AB$4,INDIRECT("listResultBlock"&amp;$AV36),AB$3,FALSE)),"")</f>
        <v/>
      </c>
      <c r="AC36" s="33" t="str">
        <f t="shared" ref="AC36" ca="1" si="619">IF(AC$4&lt;=INDIRECT("areaNumBlock"&amp;$AV36),IF( ISBLANK(VLOOKUP($B35&amp;AC$4,INDIRECT("listResultBlock"&amp;$AV36),AC$3,FALSE)),"",VLOOKUP($B35&amp;AC$4,INDIRECT("listResultBlock"&amp;$AV36),AC$3,FALSE)),"")</f>
        <v/>
      </c>
      <c r="AD36" s="34" t="str">
        <f t="shared" ref="AD36" ca="1" si="620">IF(AD$4&lt;=INDIRECT("areaNumBlock"&amp;$AV36),IF( ISBLANK(VLOOKUP($B35&amp;AD$4,INDIRECT("listResultBlock"&amp;$AV36),AD$3,FALSE)),"",VLOOKUP($B35&amp;AD$4,INDIRECT("listResultBlock"&amp;$AV36),AD$3,FALSE)),"")</f>
        <v/>
      </c>
      <c r="AE36" s="32" t="str">
        <f t="shared" ref="AE36" ca="1" si="621">IF(AE$4&lt;=INDIRECT("areaNumBlock"&amp;$AV36),IF( ISBLANK(VLOOKUP($B35&amp;AE$4,INDIRECT("listResultBlock"&amp;$AV36),AE$3,FALSE)),"",VLOOKUP($B35&amp;AE$4,INDIRECT("listResultBlock"&amp;$AV36),AE$3,FALSE)),"")</f>
        <v/>
      </c>
      <c r="AF36" s="33" t="str">
        <f t="shared" ref="AF36" ca="1" si="622">IF(AF$4&lt;=INDIRECT("areaNumBlock"&amp;$AV36),IF( ISBLANK(VLOOKUP($B35&amp;AF$4,INDIRECT("listResultBlock"&amp;$AV36),AF$3,FALSE)),"",VLOOKUP($B35&amp;AF$4,INDIRECT("listResultBlock"&amp;$AV36),AF$3,FALSE)),"")</f>
        <v/>
      </c>
      <c r="AG36" s="34" t="str">
        <f t="shared" ref="AG36" ca="1" si="623">IF(AG$4&lt;=INDIRECT("areaNumBlock"&amp;$AV36),IF( ISBLANK(VLOOKUP($B35&amp;AG$4,INDIRECT("listResultBlock"&amp;$AV36),AG$3,FALSE)),"",VLOOKUP($B35&amp;AG$4,INDIRECT("listResultBlock"&amp;$AV36),AG$3,FALSE)),"")</f>
        <v/>
      </c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105"/>
      <c r="AT36" s="107"/>
      <c r="AU36" s="25">
        <f t="shared" ref="AU36:AV36" si="624">AU35</f>
        <v>0</v>
      </c>
      <c r="AV36" s="25">
        <f t="shared" si="624"/>
        <v>2</v>
      </c>
    </row>
    <row r="37" spans="1:48" ht="21" customHeight="1" x14ac:dyDescent="0.4">
      <c r="A37" s="7"/>
      <c r="B37" s="96">
        <v>5</v>
      </c>
      <c r="C37" s="98" t="str">
        <f t="shared" ref="C37" ca="1" si="625">IF(B37&lt;=INDIRECT("areaNumBlock"&amp;$AV37),INDEX(INDIRECT("listTeamBlock"&amp;$AV37&amp;"b"),B37),"")</f>
        <v>馬込FC</v>
      </c>
      <c r="D37" s="108" t="str">
        <f t="shared" ref="D37" ca="1" si="626">IF(OR(D38="",F38=""),"",IF(D38&gt;F38,"〇",IF(D38&lt;F38,IF(E38="◎","不","×"),"△")))</f>
        <v/>
      </c>
      <c r="E37" s="108"/>
      <c r="F37" s="108"/>
      <c r="G37" s="108" t="str">
        <f t="shared" ref="G37" ca="1" si="627">IF(OR(G38="",I38=""),"",IF(G38&gt;I38,"〇",IF(G38&lt;I38,IF(H38="◎","不","×"),"△")))</f>
        <v/>
      </c>
      <c r="H37" s="108"/>
      <c r="I37" s="108"/>
      <c r="J37" s="108" t="str">
        <f t="shared" ref="J37" ca="1" si="628">IF(OR(J38="",L38=""),"",IF(J38&gt;L38,"〇",IF(J38&lt;L38,IF(K38="◎","不","×"),"△")))</f>
        <v/>
      </c>
      <c r="K37" s="108"/>
      <c r="L37" s="108"/>
      <c r="M37" s="108" t="str">
        <f t="shared" ref="M37" ca="1" si="629">IF(OR(M38="",O38=""),"",IF(M38&gt;O38,"〇",IF(M38&lt;O38,IF(N38="◎","不","×"),"△")))</f>
        <v/>
      </c>
      <c r="N37" s="108"/>
      <c r="O37" s="108"/>
      <c r="P37" s="22"/>
      <c r="Q37" s="23"/>
      <c r="R37" s="24"/>
      <c r="S37" s="108" t="str">
        <f t="shared" ref="S37" ca="1" si="630">IF(OR(S38="",U38=""),"",IF(S38&gt;U38,"〇",IF(S38&lt;U38,IF(T38="◎","不","×"),"△")))</f>
        <v/>
      </c>
      <c r="T37" s="108"/>
      <c r="U37" s="108"/>
      <c r="V37" s="108" t="str">
        <f t="shared" ref="V37" ca="1" si="631">IF(OR(V38="",X38=""),"",IF(V38&gt;X38,"〇",IF(V38&lt;X38,IF(W38="◎","不","×"),"△")))</f>
        <v/>
      </c>
      <c r="W37" s="108"/>
      <c r="X37" s="108"/>
      <c r="Y37" s="108" t="str">
        <f t="shared" ref="Y37" ca="1" si="632">IF(OR(Y38="",AA38=""),"",IF(Y38&gt;AA38,"〇",IF(Y38&lt;AA38,IF(Z38="◎","不","×"),"△")))</f>
        <v/>
      </c>
      <c r="Z37" s="108"/>
      <c r="AA37" s="108"/>
      <c r="AB37" s="108" t="str">
        <f t="shared" ref="AB37" ca="1" si="633">IF(OR(AB38="",AD38=""),"",IF(AB38&gt;AD38,"〇",IF(AB38&lt;AD38,IF(AC38="◎","不","×"),"△")))</f>
        <v/>
      </c>
      <c r="AC37" s="108"/>
      <c r="AD37" s="108"/>
      <c r="AE37" s="108" t="str">
        <f t="shared" ref="AE37" ca="1" si="634">IF(OR(AE38="",AG38=""),"",IF(AE38&gt;AG38,"〇",IF(AE38&lt;AG38,IF(AF38="◎","不","×"),"△")))</f>
        <v/>
      </c>
      <c r="AF37" s="108"/>
      <c r="AG37" s="108"/>
      <c r="AH37" s="95">
        <f t="shared" ref="AH37" ca="1" si="635">IF(B37&lt;=INDIRECT("areaNumBlock"&amp;$AV38),SUM(AJ37:AM38),"")</f>
        <v>0</v>
      </c>
      <c r="AI37" s="93">
        <f t="shared" ref="AI37" ca="1" si="636">IF(B37&lt;=INDIRECT("areaNumBlock"&amp;$AV38),AJ37*3+AL37-(AM37*4),"")</f>
        <v>0</v>
      </c>
      <c r="AJ37" s="95">
        <f t="shared" ref="AJ37:AM37" ca="1" si="637">IF($B37&lt;=INDIRECT("areaNumBlock"&amp;$AV38),COUNTIF($D37:$AG38,AJ$5),"")</f>
        <v>0</v>
      </c>
      <c r="AK37" s="95">
        <f t="shared" ca="1" si="637"/>
        <v>0</v>
      </c>
      <c r="AL37" s="95">
        <f t="shared" ca="1" si="637"/>
        <v>0</v>
      </c>
      <c r="AM37" s="95">
        <f t="shared" ca="1" si="637"/>
        <v>0</v>
      </c>
      <c r="AN37" s="95"/>
      <c r="AO37" s="93">
        <f t="shared" ref="AO37" ca="1" si="638">IF(B37&lt;=INDIRECT("areaNumBlock"&amp;$AV38),AP37-AQ37,"")</f>
        <v>0</v>
      </c>
      <c r="AP37" s="95">
        <f t="shared" ref="AP37" ca="1" si="639">IF(B37&lt;=INDIRECT("areaNumBlock"&amp;$AV38),SUM(D38,G38,J38,M38,P38,S38,V38,Y38,AB38,AE38),"")</f>
        <v>0</v>
      </c>
      <c r="AQ37" s="95">
        <f t="shared" ref="AQ37" ca="1" si="640">IF(B37&lt;=INDIRECT("areaNumBlock"&amp;$AV38),SUM(F38,I38,L38,O38,R38,U38,X38,AA38,AD38,AG38),"")</f>
        <v>0</v>
      </c>
      <c r="AR37" s="95"/>
      <c r="AS37" s="104" t="str">
        <f t="shared" ref="AS37" ca="1" si="641">IF(AND(AU37=1,B37&lt;=INDIRECT("areaNumBlock"&amp;$AV38)),RANK(AT37,INDIRECT("areaRank"&amp;$AV38),0),"")</f>
        <v/>
      </c>
      <c r="AT37" s="106">
        <f t="shared" ref="AT37" ca="1" si="642">IF(B37&lt;=INDIRECT("areaNumBlock"&amp;$AV38),AI37*1000000+AN37*100000+AO37*1000+AP37*10+AR37,"")</f>
        <v>0</v>
      </c>
      <c r="AU37" s="25">
        <f t="shared" ref="AU37:AV37" si="643">AU36</f>
        <v>0</v>
      </c>
      <c r="AV37" s="25">
        <f t="shared" si="643"/>
        <v>2</v>
      </c>
    </row>
    <row r="38" spans="1:48" ht="21" customHeight="1" x14ac:dyDescent="0.4">
      <c r="A38" s="7"/>
      <c r="B38" s="97"/>
      <c r="C38" s="99"/>
      <c r="D38" s="35" t="str">
        <f t="shared" ref="D38" ca="1" si="644">IF($B37&lt;=INDIRECT("areaNumBlock"&amp;$AV38),IF( ISBLANK(VLOOKUP(D$4&amp;$B37,INDIRECT("listResultBlock"&amp;$AV38),F$3,FALSE)),"",VLOOKUP(D$4&amp;$B37,INDIRECT("listResultBlock"&amp;$AV38),F$3,FALSE)),"")</f>
        <v/>
      </c>
      <c r="E38" s="36" t="str">
        <f t="shared" ref="E38" ca="1" si="645">IF($B37&lt;=INDIRECT("areaNumBlock"&amp;$AV38),IF( ISBLANK(VLOOKUP(E$4&amp;$B37,INDIRECT("listResultBlock"&amp;$AV38),E$3,FALSE)),"",VLOOKUP(E$4&amp;$B37,INDIRECT("listResultBlock"&amp;$AV38),E$3,FALSE)),"")</f>
        <v/>
      </c>
      <c r="F38" s="37" t="str">
        <f t="shared" ref="F38" ca="1" si="646">IF($B37&lt;=INDIRECT("areaNumBlock"&amp;$AV38),IF( ISBLANK(VLOOKUP(F$4&amp;$B37,INDIRECT("listResultBlock"&amp;$AV38),D$3,FALSE)),"",VLOOKUP(F$4&amp;$B37,INDIRECT("listResultBlock"&amp;$AV38),D$3,FALSE)),"")</f>
        <v/>
      </c>
      <c r="G38" s="35" t="str">
        <f t="shared" ref="G38" ca="1" si="647">IF($B37&lt;=INDIRECT("areaNumBlock"&amp;$AV38),IF( ISBLANK(VLOOKUP(G$4&amp;$B37,INDIRECT("listResultBlock"&amp;$AV38),I$3,FALSE)),"",VLOOKUP(G$4&amp;$B37,INDIRECT("listResultBlock"&amp;$AV38),I$3,FALSE)),"")</f>
        <v/>
      </c>
      <c r="H38" s="36" t="str">
        <f t="shared" ref="H38" ca="1" si="648">IF($B37&lt;=INDIRECT("areaNumBlock"&amp;$AV38),IF( ISBLANK(VLOOKUP(H$4&amp;$B37,INDIRECT("listResultBlock"&amp;$AV38),H$3,FALSE)),"",VLOOKUP(H$4&amp;$B37,INDIRECT("listResultBlock"&amp;$AV38),H$3,FALSE)),"")</f>
        <v/>
      </c>
      <c r="I38" s="37" t="str">
        <f t="shared" ref="I38" ca="1" si="649">IF($B37&lt;=INDIRECT("areaNumBlock"&amp;$AV38),IF( ISBLANK(VLOOKUP(I$4&amp;$B37,INDIRECT("listResultBlock"&amp;$AV38),G$3,FALSE)),"",VLOOKUP(I$4&amp;$B37,INDIRECT("listResultBlock"&amp;$AV38),G$3,FALSE)),"")</f>
        <v/>
      </c>
      <c r="J38" s="35" t="str">
        <f t="shared" ref="J38" ca="1" si="650">IF($B37&lt;=INDIRECT("areaNumBlock"&amp;$AV38),IF( ISBLANK(VLOOKUP(J$4&amp;$B37,INDIRECT("listResultBlock"&amp;$AV38),L$3,FALSE)),"",VLOOKUP(J$4&amp;$B37,INDIRECT("listResultBlock"&amp;$AV38),L$3,FALSE)),"")</f>
        <v/>
      </c>
      <c r="K38" s="36" t="str">
        <f t="shared" ref="K38" ca="1" si="651">IF($B37&lt;=INDIRECT("areaNumBlock"&amp;$AV38),IF( ISBLANK(VLOOKUP(K$4&amp;$B37,INDIRECT("listResultBlock"&amp;$AV38),K$3,FALSE)),"",VLOOKUP(K$4&amp;$B37,INDIRECT("listResultBlock"&amp;$AV38),K$3,FALSE)),"")</f>
        <v/>
      </c>
      <c r="L38" s="37" t="str">
        <f t="shared" ref="L38" ca="1" si="652">IF($B37&lt;=INDIRECT("areaNumBlock"&amp;$AV38),IF( ISBLANK(VLOOKUP(L$4&amp;$B37,INDIRECT("listResultBlock"&amp;$AV38),J$3,FALSE)),"",VLOOKUP(L$4&amp;$B37,INDIRECT("listResultBlock"&amp;$AV38),J$3,FALSE)),"")</f>
        <v/>
      </c>
      <c r="M38" s="35" t="str">
        <f t="shared" ref="M38" ca="1" si="653">IF($B37&lt;=INDIRECT("areaNumBlock"&amp;$AV38),IF( ISBLANK(VLOOKUP(M$4&amp;$B37,INDIRECT("listResultBlock"&amp;$AV38),O$3,FALSE)),"",VLOOKUP(M$4&amp;$B37,INDIRECT("listResultBlock"&amp;$AV38),O$3,FALSE)),"")</f>
        <v/>
      </c>
      <c r="N38" s="36" t="str">
        <f t="shared" ref="N38" ca="1" si="654">IF($B37&lt;=INDIRECT("areaNumBlock"&amp;$AV38),IF( ISBLANK(VLOOKUP(N$4&amp;$B37,INDIRECT("listResultBlock"&amp;$AV38),N$3,FALSE)),"",VLOOKUP(N$4&amp;$B37,INDIRECT("listResultBlock"&amp;$AV38),N$3,FALSE)),"")</f>
        <v/>
      </c>
      <c r="O38" s="37" t="str">
        <f t="shared" ref="O38" ca="1" si="655">IF($B37&lt;=INDIRECT("areaNumBlock"&amp;$AV38),IF( ISBLANK(VLOOKUP(O$4&amp;$B37,INDIRECT("listResultBlock"&amp;$AV38),M$3,FALSE)),"",VLOOKUP(O$4&amp;$B37,INDIRECT("listResultBlock"&amp;$AV38),M$3,FALSE)),"")</f>
        <v/>
      </c>
      <c r="P38" s="26"/>
      <c r="Q38" s="27"/>
      <c r="R38" s="28"/>
      <c r="S38" s="35" t="str">
        <f t="shared" ref="S38" ca="1" si="656">IF(S$4&lt;=INDIRECT("areaNumBlock"&amp;$AV38),IF( ISBLANK(VLOOKUP($B37&amp;S$4,INDIRECT("listResultBlock"&amp;$AV38),S$3,FALSE)),"",VLOOKUP($B37&amp;S$4,INDIRECT("listResultBlock"&amp;$AV38),S$3,FALSE)),"")</f>
        <v/>
      </c>
      <c r="T38" s="36" t="str">
        <f t="shared" ref="T38" ca="1" si="657">IF(T$4&lt;=INDIRECT("areaNumBlock"&amp;$AV38),IF( ISBLANK(VLOOKUP($B37&amp;T$4,INDIRECT("listResultBlock"&amp;$AV38),T$3,FALSE)),"",VLOOKUP($B37&amp;T$4,INDIRECT("listResultBlock"&amp;$AV38),T$3,FALSE)),"")</f>
        <v/>
      </c>
      <c r="U38" s="37" t="str">
        <f t="shared" ref="U38" ca="1" si="658">IF(U$4&lt;=INDIRECT("areaNumBlock"&amp;$AV38),IF( ISBLANK(VLOOKUP($B37&amp;U$4,INDIRECT("listResultBlock"&amp;$AV38),U$3,FALSE)),"",VLOOKUP($B37&amp;U$4,INDIRECT("listResultBlock"&amp;$AV38),U$3,FALSE)),"")</f>
        <v/>
      </c>
      <c r="V38" s="35" t="str">
        <f t="shared" ref="V38" ca="1" si="659">IF(V$4&lt;=INDIRECT("areaNumBlock"&amp;$AV38),IF( ISBLANK(VLOOKUP($B37&amp;V$4,INDIRECT("listResultBlock"&amp;$AV38),V$3,FALSE)),"",VLOOKUP($B37&amp;V$4,INDIRECT("listResultBlock"&amp;$AV38),V$3,FALSE)),"")</f>
        <v/>
      </c>
      <c r="W38" s="36" t="str">
        <f t="shared" ref="W38" ca="1" si="660">IF(W$4&lt;=INDIRECT("areaNumBlock"&amp;$AV38),IF( ISBLANK(VLOOKUP($B37&amp;W$4,INDIRECT("listResultBlock"&amp;$AV38),W$3,FALSE)),"",VLOOKUP($B37&amp;W$4,INDIRECT("listResultBlock"&amp;$AV38),W$3,FALSE)),"")</f>
        <v/>
      </c>
      <c r="X38" s="37" t="str">
        <f t="shared" ref="X38" ca="1" si="661">IF(X$4&lt;=INDIRECT("areaNumBlock"&amp;$AV38),IF( ISBLANK(VLOOKUP($B37&amp;X$4,INDIRECT("listResultBlock"&amp;$AV38),X$3,FALSE)),"",VLOOKUP($B37&amp;X$4,INDIRECT("listResultBlock"&amp;$AV38),X$3,FALSE)),"")</f>
        <v/>
      </c>
      <c r="Y38" s="35" t="str">
        <f t="shared" ref="Y38" ca="1" si="662">IF(Y$4&lt;=INDIRECT("areaNumBlock"&amp;$AV38),IF( ISBLANK(VLOOKUP($B37&amp;Y$4,INDIRECT("listResultBlock"&amp;$AV38),Y$3,FALSE)),"",VLOOKUP($B37&amp;Y$4,INDIRECT("listResultBlock"&amp;$AV38),Y$3,FALSE)),"")</f>
        <v/>
      </c>
      <c r="Z38" s="36" t="str">
        <f t="shared" ref="Z38" ca="1" si="663">IF(Z$4&lt;=INDIRECT("areaNumBlock"&amp;$AV38),IF( ISBLANK(VLOOKUP($B37&amp;Z$4,INDIRECT("listResultBlock"&amp;$AV38),Z$3,FALSE)),"",VLOOKUP($B37&amp;Z$4,INDIRECT("listResultBlock"&amp;$AV38),Z$3,FALSE)),"")</f>
        <v/>
      </c>
      <c r="AA38" s="37" t="str">
        <f t="shared" ref="AA38" ca="1" si="664">IF(AA$4&lt;=INDIRECT("areaNumBlock"&amp;$AV38),IF( ISBLANK(VLOOKUP($B37&amp;AA$4,INDIRECT("listResultBlock"&amp;$AV38),AA$3,FALSE)),"",VLOOKUP($B37&amp;AA$4,INDIRECT("listResultBlock"&amp;$AV38),AA$3,FALSE)),"")</f>
        <v/>
      </c>
      <c r="AB38" s="35" t="str">
        <f t="shared" ref="AB38" ca="1" si="665">IF(AB$4&lt;=INDIRECT("areaNumBlock"&amp;$AV38),IF( ISBLANK(VLOOKUP($B37&amp;AB$4,INDIRECT("listResultBlock"&amp;$AV38),AB$3,FALSE)),"",VLOOKUP($B37&amp;AB$4,INDIRECT("listResultBlock"&amp;$AV38),AB$3,FALSE)),"")</f>
        <v/>
      </c>
      <c r="AC38" s="36" t="str">
        <f t="shared" ref="AC38" ca="1" si="666">IF(AC$4&lt;=INDIRECT("areaNumBlock"&amp;$AV38),IF( ISBLANK(VLOOKUP($B37&amp;AC$4,INDIRECT("listResultBlock"&amp;$AV38),AC$3,FALSE)),"",VLOOKUP($B37&amp;AC$4,INDIRECT("listResultBlock"&amp;$AV38),AC$3,FALSE)),"")</f>
        <v/>
      </c>
      <c r="AD38" s="37" t="str">
        <f t="shared" ref="AD38" ca="1" si="667">IF(AD$4&lt;=INDIRECT("areaNumBlock"&amp;$AV38),IF( ISBLANK(VLOOKUP($B37&amp;AD$4,INDIRECT("listResultBlock"&amp;$AV38),AD$3,FALSE)),"",VLOOKUP($B37&amp;AD$4,INDIRECT("listResultBlock"&amp;$AV38),AD$3,FALSE)),"")</f>
        <v/>
      </c>
      <c r="AE38" s="35" t="str">
        <f t="shared" ref="AE38" ca="1" si="668">IF(AE$4&lt;=INDIRECT("areaNumBlock"&amp;$AV38),IF( ISBLANK(VLOOKUP($B37&amp;AE$4,INDIRECT("listResultBlock"&amp;$AV38),AE$3,FALSE)),"",VLOOKUP($B37&amp;AE$4,INDIRECT("listResultBlock"&amp;$AV38),AE$3,FALSE)),"")</f>
        <v/>
      </c>
      <c r="AF38" s="36" t="str">
        <f t="shared" ref="AF38" ca="1" si="669">IF(AF$4&lt;=INDIRECT("areaNumBlock"&amp;$AV38),IF( ISBLANK(VLOOKUP($B37&amp;AF$4,INDIRECT("listResultBlock"&amp;$AV38),AF$3,FALSE)),"",VLOOKUP($B37&amp;AF$4,INDIRECT("listResultBlock"&amp;$AV38),AF$3,FALSE)),"")</f>
        <v/>
      </c>
      <c r="AG38" s="37" t="str">
        <f t="shared" ref="AG38" ca="1" si="670">IF(AG$4&lt;=INDIRECT("areaNumBlock"&amp;$AV38),IF( ISBLANK(VLOOKUP($B37&amp;AG$4,INDIRECT("listResultBlock"&amp;$AV38),AG$3,FALSE)),"",VLOOKUP($B37&amp;AG$4,INDIRECT("listResultBlock"&amp;$AV38),AG$3,FALSE)),"")</f>
        <v/>
      </c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105"/>
      <c r="AT38" s="107"/>
      <c r="AU38" s="25">
        <f t="shared" ref="AU38:AV38" si="671">AU37</f>
        <v>0</v>
      </c>
      <c r="AV38" s="25">
        <f t="shared" si="671"/>
        <v>2</v>
      </c>
    </row>
    <row r="39" spans="1:48" ht="21" customHeight="1" x14ac:dyDescent="0.4">
      <c r="A39" s="7"/>
      <c r="B39" s="96">
        <v>6</v>
      </c>
      <c r="C39" s="98" t="str">
        <f t="shared" ref="C39" ca="1" si="672">IF(B39&lt;=INDIRECT("areaNumBlock"&amp;$AV39),INDEX(INDIRECT("listTeamBlock"&amp;$AV39&amp;"b"),B39),"")</f>
        <v>ハイロウズ東京</v>
      </c>
      <c r="D39" s="100" t="str">
        <f t="shared" ref="D39" ca="1" si="673">IF(OR(D40="",F40=""),"",IF(D40&gt;F40,"〇",IF(D40&lt;F40,IF(E40="◎","不","×"),"△")))</f>
        <v/>
      </c>
      <c r="E39" s="100"/>
      <c r="F39" s="100"/>
      <c r="G39" s="100" t="str">
        <f t="shared" ref="G39" ca="1" si="674">IF(OR(G40="",I40=""),"",IF(G40&gt;I40,"〇",IF(G40&lt;I40,IF(H40="◎","不","×"),"△")))</f>
        <v/>
      </c>
      <c r="H39" s="100"/>
      <c r="I39" s="100"/>
      <c r="J39" s="100" t="str">
        <f t="shared" ref="J39" ca="1" si="675">IF(OR(J40="",L40=""),"",IF(J40&gt;L40,"〇",IF(J40&lt;L40,IF(K40="◎","不","×"),"△")))</f>
        <v/>
      </c>
      <c r="K39" s="100"/>
      <c r="L39" s="100"/>
      <c r="M39" s="100" t="str">
        <f t="shared" ref="M39" ca="1" si="676">IF(OR(M40="",O40=""),"",IF(M40&gt;O40,"〇",IF(M40&lt;O40,IF(N40="◎","不","×"),"△")))</f>
        <v/>
      </c>
      <c r="N39" s="100"/>
      <c r="O39" s="100"/>
      <c r="P39" s="100" t="str">
        <f t="shared" ref="P39" ca="1" si="677">IF(OR(P40="",R40=""),"",IF(P40&gt;R40,"〇",IF(P40&lt;R40,IF(Q40="◎","不","×"),"△")))</f>
        <v/>
      </c>
      <c r="Q39" s="100"/>
      <c r="R39" s="100"/>
      <c r="S39" s="22"/>
      <c r="T39" s="23"/>
      <c r="U39" s="24"/>
      <c r="V39" s="100" t="str">
        <f t="shared" ref="V39" ca="1" si="678">IF(OR(V40="",X40=""),"",IF(V40&gt;X40,"〇",IF(V40&lt;X40,IF(W40="◎","不","×"),"△")))</f>
        <v/>
      </c>
      <c r="W39" s="100"/>
      <c r="X39" s="100"/>
      <c r="Y39" s="100" t="str">
        <f t="shared" ref="Y39" ca="1" si="679">IF(OR(Y40="",AA40=""),"",IF(Y40&gt;AA40,"〇",IF(Y40&lt;AA40,IF(Z40="◎","不","×"),"△")))</f>
        <v/>
      </c>
      <c r="Z39" s="100"/>
      <c r="AA39" s="100"/>
      <c r="AB39" s="100" t="str">
        <f t="shared" ref="AB39" ca="1" si="680">IF(OR(AB40="",AD40=""),"",IF(AB40&gt;AD40,"〇",IF(AB40&lt;AD40,IF(AC40="◎","不","×"),"△")))</f>
        <v/>
      </c>
      <c r="AC39" s="100"/>
      <c r="AD39" s="100"/>
      <c r="AE39" s="100" t="str">
        <f t="shared" ref="AE39" ca="1" si="681">IF(OR(AE40="",AG40=""),"",IF(AE40&gt;AG40,"〇",IF(AE40&lt;AG40,IF(AF40="◎","不","×"),"△")))</f>
        <v/>
      </c>
      <c r="AF39" s="100"/>
      <c r="AG39" s="100"/>
      <c r="AH39" s="95">
        <f t="shared" ref="AH39" ca="1" si="682">IF(B39&lt;=INDIRECT("areaNumBlock"&amp;$AV40),SUM(AJ39:AM40),"")</f>
        <v>0</v>
      </c>
      <c r="AI39" s="93">
        <f t="shared" ref="AI39" ca="1" si="683">IF(B39&lt;=INDIRECT("areaNumBlock"&amp;$AV40),AJ39*3+AL39-(AM39*4),"")</f>
        <v>0</v>
      </c>
      <c r="AJ39" s="95">
        <f t="shared" ref="AJ39:AM39" ca="1" si="684">IF($B39&lt;=INDIRECT("areaNumBlock"&amp;$AV40),COUNTIF($D39:$AG40,AJ$5),"")</f>
        <v>0</v>
      </c>
      <c r="AK39" s="95">
        <f t="shared" ca="1" si="684"/>
        <v>0</v>
      </c>
      <c r="AL39" s="95">
        <f t="shared" ca="1" si="684"/>
        <v>0</v>
      </c>
      <c r="AM39" s="95">
        <f t="shared" ca="1" si="684"/>
        <v>0</v>
      </c>
      <c r="AN39" s="95"/>
      <c r="AO39" s="93">
        <f t="shared" ref="AO39" ca="1" si="685">IF(B39&lt;=INDIRECT("areaNumBlock"&amp;$AV40),AP39-AQ39,"")</f>
        <v>0</v>
      </c>
      <c r="AP39" s="95">
        <f t="shared" ref="AP39" ca="1" si="686">IF(B39&lt;=INDIRECT("areaNumBlock"&amp;$AV40),SUM(D40,G40,J40,M40,P40,S40,V40,Y40,AB40,AE40),"")</f>
        <v>0</v>
      </c>
      <c r="AQ39" s="95">
        <f t="shared" ref="AQ39" ca="1" si="687">IF(B39&lt;=INDIRECT("areaNumBlock"&amp;$AV40),SUM(F40,I40,L40,O40,R40,U40,X40,AA40,AD40,AG40),"")</f>
        <v>0</v>
      </c>
      <c r="AR39" s="95"/>
      <c r="AS39" s="104" t="str">
        <f t="shared" ref="AS39" ca="1" si="688">IF(AND(AU39=1,B39&lt;=INDIRECT("areaNumBlock"&amp;$AV40)),RANK(AT39,INDIRECT("areaRank"&amp;$AV40),0),"")</f>
        <v/>
      </c>
      <c r="AT39" s="106">
        <f t="shared" ref="AT39" ca="1" si="689">IF(B39&lt;=INDIRECT("areaNumBlock"&amp;$AV40),AI39*1000000+AN39*100000+AO39*1000+AP39*10+AR39,"")</f>
        <v>0</v>
      </c>
      <c r="AU39" s="25">
        <f t="shared" ref="AU39:AV39" si="690">AU38</f>
        <v>0</v>
      </c>
      <c r="AV39" s="25">
        <f t="shared" si="690"/>
        <v>2</v>
      </c>
    </row>
    <row r="40" spans="1:48" ht="21" customHeight="1" x14ac:dyDescent="0.4">
      <c r="A40" s="7"/>
      <c r="B40" s="97"/>
      <c r="C40" s="99"/>
      <c r="D40" s="32" t="str">
        <f t="shared" ref="D40" ca="1" si="691">IF($B39&lt;=INDIRECT("areaNumBlock"&amp;$AV40),IF( ISBLANK(VLOOKUP(D$4&amp;$B39,INDIRECT("listResultBlock"&amp;$AV40),F$3,FALSE)),"",VLOOKUP(D$4&amp;$B39,INDIRECT("listResultBlock"&amp;$AV40),F$3,FALSE)),"")</f>
        <v/>
      </c>
      <c r="E40" s="33" t="str">
        <f t="shared" ref="E40" ca="1" si="692">IF($B39&lt;=INDIRECT("areaNumBlock"&amp;$AV40),IF( ISBLANK(VLOOKUP(E$4&amp;$B39,INDIRECT("listResultBlock"&amp;$AV40),E$3,FALSE)),"",VLOOKUP(E$4&amp;$B39,INDIRECT("listResultBlock"&amp;$AV40),E$3,FALSE)),"")</f>
        <v/>
      </c>
      <c r="F40" s="34" t="str">
        <f t="shared" ref="F40" ca="1" si="693">IF($B39&lt;=INDIRECT("areaNumBlock"&amp;$AV40),IF( ISBLANK(VLOOKUP(F$4&amp;$B39,INDIRECT("listResultBlock"&amp;$AV40),D$3,FALSE)),"",VLOOKUP(F$4&amp;$B39,INDIRECT("listResultBlock"&amp;$AV40),D$3,FALSE)),"")</f>
        <v/>
      </c>
      <c r="G40" s="32" t="str">
        <f t="shared" ref="G40" ca="1" si="694">IF($B39&lt;=INDIRECT("areaNumBlock"&amp;$AV40),IF( ISBLANK(VLOOKUP(G$4&amp;$B39,INDIRECT("listResultBlock"&amp;$AV40),I$3,FALSE)),"",VLOOKUP(G$4&amp;$B39,INDIRECT("listResultBlock"&amp;$AV40),I$3,FALSE)),"")</f>
        <v/>
      </c>
      <c r="H40" s="33" t="str">
        <f t="shared" ref="H40" ca="1" si="695">IF($B39&lt;=INDIRECT("areaNumBlock"&amp;$AV40),IF( ISBLANK(VLOOKUP(H$4&amp;$B39,INDIRECT("listResultBlock"&amp;$AV40),H$3,FALSE)),"",VLOOKUP(H$4&amp;$B39,INDIRECT("listResultBlock"&amp;$AV40),H$3,FALSE)),"")</f>
        <v/>
      </c>
      <c r="I40" s="34" t="str">
        <f t="shared" ref="I40" ca="1" si="696">IF($B39&lt;=INDIRECT("areaNumBlock"&amp;$AV40),IF( ISBLANK(VLOOKUP(I$4&amp;$B39,INDIRECT("listResultBlock"&amp;$AV40),G$3,FALSE)),"",VLOOKUP(I$4&amp;$B39,INDIRECT("listResultBlock"&amp;$AV40),G$3,FALSE)),"")</f>
        <v/>
      </c>
      <c r="J40" s="32" t="str">
        <f t="shared" ref="J40" ca="1" si="697">IF($B39&lt;=INDIRECT("areaNumBlock"&amp;$AV40),IF( ISBLANK(VLOOKUP(J$4&amp;$B39,INDIRECT("listResultBlock"&amp;$AV40),L$3,FALSE)),"",VLOOKUP(J$4&amp;$B39,INDIRECT("listResultBlock"&amp;$AV40),L$3,FALSE)),"")</f>
        <v/>
      </c>
      <c r="K40" s="33" t="str">
        <f t="shared" ref="K40" ca="1" si="698">IF($B39&lt;=INDIRECT("areaNumBlock"&amp;$AV40),IF( ISBLANK(VLOOKUP(K$4&amp;$B39,INDIRECT("listResultBlock"&amp;$AV40),K$3,FALSE)),"",VLOOKUP(K$4&amp;$B39,INDIRECT("listResultBlock"&amp;$AV40),K$3,FALSE)),"")</f>
        <v/>
      </c>
      <c r="L40" s="34" t="str">
        <f t="shared" ref="L40" ca="1" si="699">IF($B39&lt;=INDIRECT("areaNumBlock"&amp;$AV40),IF( ISBLANK(VLOOKUP(L$4&amp;$B39,INDIRECT("listResultBlock"&amp;$AV40),J$3,FALSE)),"",VLOOKUP(L$4&amp;$B39,INDIRECT("listResultBlock"&amp;$AV40),J$3,FALSE)),"")</f>
        <v/>
      </c>
      <c r="M40" s="32" t="str">
        <f t="shared" ref="M40" ca="1" si="700">IF($B39&lt;=INDIRECT("areaNumBlock"&amp;$AV40),IF( ISBLANK(VLOOKUP(M$4&amp;$B39,INDIRECT("listResultBlock"&amp;$AV40),O$3,FALSE)),"",VLOOKUP(M$4&amp;$B39,INDIRECT("listResultBlock"&amp;$AV40),O$3,FALSE)),"")</f>
        <v/>
      </c>
      <c r="N40" s="33" t="str">
        <f t="shared" ref="N40" ca="1" si="701">IF($B39&lt;=INDIRECT("areaNumBlock"&amp;$AV40),IF( ISBLANK(VLOOKUP(N$4&amp;$B39,INDIRECT("listResultBlock"&amp;$AV40),N$3,FALSE)),"",VLOOKUP(N$4&amp;$B39,INDIRECT("listResultBlock"&amp;$AV40),N$3,FALSE)),"")</f>
        <v/>
      </c>
      <c r="O40" s="34" t="str">
        <f t="shared" ref="O40" ca="1" si="702">IF($B39&lt;=INDIRECT("areaNumBlock"&amp;$AV40),IF( ISBLANK(VLOOKUP(O$4&amp;$B39,INDIRECT("listResultBlock"&amp;$AV40),M$3,FALSE)),"",VLOOKUP(O$4&amp;$B39,INDIRECT("listResultBlock"&amp;$AV40),M$3,FALSE)),"")</f>
        <v/>
      </c>
      <c r="P40" s="32" t="str">
        <f t="shared" ref="P40" ca="1" si="703">IF($B39&lt;=INDIRECT("areaNumBlock"&amp;$AV40),IF( ISBLANK(VLOOKUP(P$4&amp;$B39,INDIRECT("listResultBlock"&amp;$AV40),R$3,FALSE)),"",VLOOKUP(P$4&amp;$B39,INDIRECT("listResultBlock"&amp;$AV40),R$3,FALSE)),"")</f>
        <v/>
      </c>
      <c r="Q40" s="33" t="str">
        <f t="shared" ref="Q40" ca="1" si="704">IF($B39&lt;=INDIRECT("areaNumBlock"&amp;$AV40),IF( ISBLANK(VLOOKUP(Q$4&amp;$B39,INDIRECT("listResultBlock"&amp;$AV40),Q$3,FALSE)),"",VLOOKUP(Q$4&amp;$B39,INDIRECT("listResultBlock"&amp;$AV40),Q$3,FALSE)),"")</f>
        <v/>
      </c>
      <c r="R40" s="34" t="str">
        <f t="shared" ref="R40" ca="1" si="705">IF($B39&lt;=INDIRECT("areaNumBlock"&amp;$AV40),IF( ISBLANK(VLOOKUP(R$4&amp;$B39,INDIRECT("listResultBlock"&amp;$AV40),P$3,FALSE)),"",VLOOKUP(R$4&amp;$B39,INDIRECT("listResultBlock"&amp;$AV40),P$3,FALSE)),"")</f>
        <v/>
      </c>
      <c r="S40" s="26"/>
      <c r="T40" s="27"/>
      <c r="U40" s="28"/>
      <c r="V40" s="32" t="str">
        <f t="shared" ref="V40" ca="1" si="706">IF(V$4&lt;=INDIRECT("areaNumBlock"&amp;$AV40),IF( ISBLANK(VLOOKUP($B39&amp;V$4,INDIRECT("listResultBlock"&amp;$AV40),V$3,FALSE)),"",VLOOKUP($B39&amp;V$4,INDIRECT("listResultBlock"&amp;$AV40),V$3,FALSE)),"")</f>
        <v/>
      </c>
      <c r="W40" s="33" t="str">
        <f t="shared" ref="W40" ca="1" si="707">IF(W$4&lt;=INDIRECT("areaNumBlock"&amp;$AV40),IF( ISBLANK(VLOOKUP($B39&amp;W$4,INDIRECT("listResultBlock"&amp;$AV40),W$3,FALSE)),"",VLOOKUP($B39&amp;W$4,INDIRECT("listResultBlock"&amp;$AV40),W$3,FALSE)),"")</f>
        <v/>
      </c>
      <c r="X40" s="34" t="str">
        <f t="shared" ref="X40" ca="1" si="708">IF(X$4&lt;=INDIRECT("areaNumBlock"&amp;$AV40),IF( ISBLANK(VLOOKUP($B39&amp;X$4,INDIRECT("listResultBlock"&amp;$AV40),X$3,FALSE)),"",VLOOKUP($B39&amp;X$4,INDIRECT("listResultBlock"&amp;$AV40),X$3,FALSE)),"")</f>
        <v/>
      </c>
      <c r="Y40" s="32" t="str">
        <f t="shared" ref="Y40" ca="1" si="709">IF(Y$4&lt;=INDIRECT("areaNumBlock"&amp;$AV40),IF( ISBLANK(VLOOKUP($B39&amp;Y$4,INDIRECT("listResultBlock"&amp;$AV40),Y$3,FALSE)),"",VLOOKUP($B39&amp;Y$4,INDIRECT("listResultBlock"&amp;$AV40),Y$3,FALSE)),"")</f>
        <v/>
      </c>
      <c r="Z40" s="33" t="str">
        <f t="shared" ref="Z40" ca="1" si="710">IF(Z$4&lt;=INDIRECT("areaNumBlock"&amp;$AV40),IF( ISBLANK(VLOOKUP($B39&amp;Z$4,INDIRECT("listResultBlock"&amp;$AV40),Z$3,FALSE)),"",VLOOKUP($B39&amp;Z$4,INDIRECT("listResultBlock"&amp;$AV40),Z$3,FALSE)),"")</f>
        <v/>
      </c>
      <c r="AA40" s="34" t="str">
        <f t="shared" ref="AA40" ca="1" si="711">IF(AA$4&lt;=INDIRECT("areaNumBlock"&amp;$AV40),IF( ISBLANK(VLOOKUP($B39&amp;AA$4,INDIRECT("listResultBlock"&amp;$AV40),AA$3,FALSE)),"",VLOOKUP($B39&amp;AA$4,INDIRECT("listResultBlock"&amp;$AV40),AA$3,FALSE)),"")</f>
        <v/>
      </c>
      <c r="AB40" s="32" t="str">
        <f t="shared" ref="AB40" ca="1" si="712">IF(AB$4&lt;=INDIRECT("areaNumBlock"&amp;$AV40),IF( ISBLANK(VLOOKUP($B39&amp;AB$4,INDIRECT("listResultBlock"&amp;$AV40),AB$3,FALSE)),"",VLOOKUP($B39&amp;AB$4,INDIRECT("listResultBlock"&amp;$AV40),AB$3,FALSE)),"")</f>
        <v/>
      </c>
      <c r="AC40" s="33" t="str">
        <f t="shared" ref="AC40" ca="1" si="713">IF(AC$4&lt;=INDIRECT("areaNumBlock"&amp;$AV40),IF( ISBLANK(VLOOKUP($B39&amp;AC$4,INDIRECT("listResultBlock"&amp;$AV40),AC$3,FALSE)),"",VLOOKUP($B39&amp;AC$4,INDIRECT("listResultBlock"&amp;$AV40),AC$3,FALSE)),"")</f>
        <v/>
      </c>
      <c r="AD40" s="34" t="str">
        <f t="shared" ref="AD40" ca="1" si="714">IF(AD$4&lt;=INDIRECT("areaNumBlock"&amp;$AV40),IF( ISBLANK(VLOOKUP($B39&amp;AD$4,INDIRECT("listResultBlock"&amp;$AV40),AD$3,FALSE)),"",VLOOKUP($B39&amp;AD$4,INDIRECT("listResultBlock"&amp;$AV40),AD$3,FALSE)),"")</f>
        <v/>
      </c>
      <c r="AE40" s="32" t="str">
        <f t="shared" ref="AE40" ca="1" si="715">IF(AE$4&lt;=INDIRECT("areaNumBlock"&amp;$AV40),IF( ISBLANK(VLOOKUP($B39&amp;AE$4,INDIRECT("listResultBlock"&amp;$AV40),AE$3,FALSE)),"",VLOOKUP($B39&amp;AE$4,INDIRECT("listResultBlock"&amp;$AV40),AE$3,FALSE)),"")</f>
        <v/>
      </c>
      <c r="AF40" s="33" t="str">
        <f t="shared" ref="AF40" ca="1" si="716">IF(AF$4&lt;=INDIRECT("areaNumBlock"&amp;$AV40),IF( ISBLANK(VLOOKUP($B39&amp;AF$4,INDIRECT("listResultBlock"&amp;$AV40),AF$3,FALSE)),"",VLOOKUP($B39&amp;AF$4,INDIRECT("listResultBlock"&amp;$AV40),AF$3,FALSE)),"")</f>
        <v/>
      </c>
      <c r="AG40" s="34" t="str">
        <f t="shared" ref="AG40" ca="1" si="717">IF(AG$4&lt;=INDIRECT("areaNumBlock"&amp;$AV40),IF( ISBLANK(VLOOKUP($B39&amp;AG$4,INDIRECT("listResultBlock"&amp;$AV40),AG$3,FALSE)),"",VLOOKUP($B39&amp;AG$4,INDIRECT("listResultBlock"&amp;$AV40),AG$3,FALSE)),"")</f>
        <v/>
      </c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105"/>
      <c r="AT40" s="107"/>
      <c r="AU40" s="25">
        <f t="shared" ref="AU40:AV40" si="718">AU39</f>
        <v>0</v>
      </c>
      <c r="AV40" s="25">
        <f t="shared" si="718"/>
        <v>2</v>
      </c>
    </row>
    <row r="41" spans="1:48" ht="21" customHeight="1" x14ac:dyDescent="0.4">
      <c r="A41" s="7"/>
      <c r="B41" s="96">
        <v>7</v>
      </c>
      <c r="C41" s="98" t="str">
        <f t="shared" ref="C41" ca="1" si="719">IF(B41&lt;=INDIRECT("areaNumBlock"&amp;$AV41),INDEX(INDIRECT("listTeamBlock"&amp;$AV41&amp;"b"),B41),"")</f>
        <v>中萩YF</v>
      </c>
      <c r="D41" s="108" t="str">
        <f t="shared" ref="D41" ca="1" si="720">IF(OR(D42="",F42=""),"",IF(D42&gt;F42,"〇",IF(D42&lt;F42,IF(E42="◎","不","×"),"△")))</f>
        <v/>
      </c>
      <c r="E41" s="108"/>
      <c r="F41" s="108"/>
      <c r="G41" s="108" t="str">
        <f t="shared" ref="G41" ca="1" si="721">IF(OR(G42="",I42=""),"",IF(G42&gt;I42,"〇",IF(G42&lt;I42,IF(H42="◎","不","×"),"△")))</f>
        <v/>
      </c>
      <c r="H41" s="108"/>
      <c r="I41" s="108"/>
      <c r="J41" s="108" t="str">
        <f t="shared" ref="J41" ca="1" si="722">IF(OR(J42="",L42=""),"",IF(J42&gt;L42,"〇",IF(J42&lt;L42,IF(K42="◎","不","×"),"△")))</f>
        <v/>
      </c>
      <c r="K41" s="108"/>
      <c r="L41" s="108"/>
      <c r="M41" s="108" t="str">
        <f t="shared" ref="M41" ca="1" si="723">IF(OR(M42="",O42=""),"",IF(M42&gt;O42,"〇",IF(M42&lt;O42,IF(N42="◎","不","×"),"△")))</f>
        <v/>
      </c>
      <c r="N41" s="108"/>
      <c r="O41" s="108"/>
      <c r="P41" s="108" t="str">
        <f t="shared" ref="P41" ca="1" si="724">IF(OR(P42="",R42=""),"",IF(P42&gt;R42,"〇",IF(P42&lt;R42,IF(Q42="◎","不","×"),"△")))</f>
        <v/>
      </c>
      <c r="Q41" s="108"/>
      <c r="R41" s="108"/>
      <c r="S41" s="108" t="str">
        <f t="shared" ref="S41" ca="1" si="725">IF(OR(S42="",U42=""),"",IF(S42&gt;U42,"〇",IF(S42&lt;U42,IF(T42="◎","不","×"),"△")))</f>
        <v/>
      </c>
      <c r="T41" s="108"/>
      <c r="U41" s="108"/>
      <c r="V41" s="22"/>
      <c r="W41" s="23"/>
      <c r="X41" s="24"/>
      <c r="Y41" s="109" t="str">
        <f t="shared" ref="Y41" ca="1" si="726">IF(OR(Y42="",AA42=""),"",IF(Y42&gt;AA42,"〇",IF(Y42&lt;AA42,IF(Z42="◎","不","×"),"△")))</f>
        <v/>
      </c>
      <c r="Z41" s="110"/>
      <c r="AA41" s="111"/>
      <c r="AB41" s="109" t="str">
        <f t="shared" ref="AB41" ca="1" si="727">IF(OR(AB42="",AD42=""),"",IF(AB42&gt;AD42,"〇",IF(AB42&lt;AD42,IF(AC42="◎","不","×"),"△")))</f>
        <v/>
      </c>
      <c r="AC41" s="110"/>
      <c r="AD41" s="111"/>
      <c r="AE41" s="109" t="str">
        <f t="shared" ref="AE41" ca="1" si="728">IF(OR(AE42="",AG42=""),"",IF(AE42&gt;AG42,"〇",IF(AE42&lt;AG42,IF(AF42="◎","不","×"),"△")))</f>
        <v/>
      </c>
      <c r="AF41" s="110"/>
      <c r="AG41" s="111"/>
      <c r="AH41" s="95">
        <f t="shared" ref="AH41" ca="1" si="729">IF(B41&lt;=INDIRECT("areaNumBlock"&amp;$AV42),SUM(AJ41:AM42),"")</f>
        <v>0</v>
      </c>
      <c r="AI41" s="93">
        <f t="shared" ref="AI41" ca="1" si="730">IF(B41&lt;=INDIRECT("areaNumBlock"&amp;$AV42),AJ41*3+AL41-(AM41*4),"")</f>
        <v>0</v>
      </c>
      <c r="AJ41" s="95">
        <f t="shared" ref="AJ41:AM41" ca="1" si="731">IF($B41&lt;=INDIRECT("areaNumBlock"&amp;$AV42),COUNTIF($D41:$AG42,AJ$5),"")</f>
        <v>0</v>
      </c>
      <c r="AK41" s="95">
        <f t="shared" ca="1" si="731"/>
        <v>0</v>
      </c>
      <c r="AL41" s="95">
        <f t="shared" ca="1" si="731"/>
        <v>0</v>
      </c>
      <c r="AM41" s="95">
        <f t="shared" ca="1" si="731"/>
        <v>0</v>
      </c>
      <c r="AN41" s="95"/>
      <c r="AO41" s="93">
        <f t="shared" ref="AO41" ca="1" si="732">IF(B41&lt;=INDIRECT("areaNumBlock"&amp;$AV42),AP41-AQ41,"")</f>
        <v>0</v>
      </c>
      <c r="AP41" s="95">
        <f t="shared" ref="AP41" ca="1" si="733">IF(B41&lt;=INDIRECT("areaNumBlock"&amp;$AV42),SUM(D42,G42,J42,M42,P42,S42,V42,Y42,AB42,AE42),"")</f>
        <v>0</v>
      </c>
      <c r="AQ41" s="95">
        <f t="shared" ref="AQ41" ca="1" si="734">IF(B41&lt;=INDIRECT("areaNumBlock"&amp;$AV42),SUM(F42,I42,L42,O42,R42,U42,X42,AA42,AD42,AG42),"")</f>
        <v>0</v>
      </c>
      <c r="AR41" s="95"/>
      <c r="AS41" s="104" t="str">
        <f t="shared" ref="AS41" ca="1" si="735">IF(AND(AU41=1,B41&lt;=INDIRECT("areaNumBlock"&amp;$AV42)),RANK(AT41,INDIRECT("areaRank"&amp;$AV42),0),"")</f>
        <v/>
      </c>
      <c r="AT41" s="106">
        <f t="shared" ref="AT41" ca="1" si="736">IF(B41&lt;=INDIRECT("areaNumBlock"&amp;$AV42),AI41*1000000+AN41*100000+AO41*1000+AP41*10+AR41,"")</f>
        <v>0</v>
      </c>
      <c r="AU41" s="25">
        <f t="shared" ref="AU41:AV41" si="737">AU40</f>
        <v>0</v>
      </c>
      <c r="AV41" s="25">
        <f t="shared" si="737"/>
        <v>2</v>
      </c>
    </row>
    <row r="42" spans="1:48" ht="21" customHeight="1" x14ac:dyDescent="0.4">
      <c r="A42" s="7"/>
      <c r="B42" s="97"/>
      <c r="C42" s="99"/>
      <c r="D42" s="35" t="str">
        <f t="shared" ref="D42" ca="1" si="738">IF($B41&lt;=INDIRECT("areaNumBlock"&amp;$AV42),IF( ISBLANK(VLOOKUP(D$4&amp;$B41,INDIRECT("listResultBlock"&amp;$AV42),F$3,FALSE)),"",VLOOKUP(D$4&amp;$B41,INDIRECT("listResultBlock"&amp;$AV42),F$3,FALSE)),"")</f>
        <v/>
      </c>
      <c r="E42" s="36" t="str">
        <f t="shared" ref="E42" ca="1" si="739">IF($B41&lt;=INDIRECT("areaNumBlock"&amp;$AV42),IF( ISBLANK(VLOOKUP(E$4&amp;$B41,INDIRECT("listResultBlock"&amp;$AV42),E$3,FALSE)),"",VLOOKUP(E$4&amp;$B41,INDIRECT("listResultBlock"&amp;$AV42),E$3,FALSE)),"")</f>
        <v/>
      </c>
      <c r="F42" s="37" t="str">
        <f t="shared" ref="F42" ca="1" si="740">IF($B41&lt;=INDIRECT("areaNumBlock"&amp;$AV42),IF( ISBLANK(VLOOKUP(F$4&amp;$B41,INDIRECT("listResultBlock"&amp;$AV42),D$3,FALSE)),"",VLOOKUP(F$4&amp;$B41,INDIRECT("listResultBlock"&amp;$AV42),D$3,FALSE)),"")</f>
        <v/>
      </c>
      <c r="G42" s="35" t="str">
        <f t="shared" ref="G42" ca="1" si="741">IF($B41&lt;=INDIRECT("areaNumBlock"&amp;$AV42),IF( ISBLANK(VLOOKUP(G$4&amp;$B41,INDIRECT("listResultBlock"&amp;$AV42),I$3,FALSE)),"",VLOOKUP(G$4&amp;$B41,INDIRECT("listResultBlock"&amp;$AV42),I$3,FALSE)),"")</f>
        <v/>
      </c>
      <c r="H42" s="36" t="str">
        <f t="shared" ref="H42" ca="1" si="742">IF($B41&lt;=INDIRECT("areaNumBlock"&amp;$AV42),IF( ISBLANK(VLOOKUP(H$4&amp;$B41,INDIRECT("listResultBlock"&amp;$AV42),H$3,FALSE)),"",VLOOKUP(H$4&amp;$B41,INDIRECT("listResultBlock"&amp;$AV42),H$3,FALSE)),"")</f>
        <v/>
      </c>
      <c r="I42" s="37" t="str">
        <f t="shared" ref="I42" ca="1" si="743">IF($B41&lt;=INDIRECT("areaNumBlock"&amp;$AV42),IF( ISBLANK(VLOOKUP(I$4&amp;$B41,INDIRECT("listResultBlock"&amp;$AV42),G$3,FALSE)),"",VLOOKUP(I$4&amp;$B41,INDIRECT("listResultBlock"&amp;$AV42),G$3,FALSE)),"")</f>
        <v/>
      </c>
      <c r="J42" s="35" t="str">
        <f t="shared" ref="J42" ca="1" si="744">IF($B41&lt;=INDIRECT("areaNumBlock"&amp;$AV42),IF( ISBLANK(VLOOKUP(J$4&amp;$B41,INDIRECT("listResultBlock"&amp;$AV42),L$3,FALSE)),"",VLOOKUP(J$4&amp;$B41,INDIRECT("listResultBlock"&amp;$AV42),L$3,FALSE)),"")</f>
        <v/>
      </c>
      <c r="K42" s="36" t="str">
        <f t="shared" ref="K42" ca="1" si="745">IF($B41&lt;=INDIRECT("areaNumBlock"&amp;$AV42),IF( ISBLANK(VLOOKUP(K$4&amp;$B41,INDIRECT("listResultBlock"&amp;$AV42),K$3,FALSE)),"",VLOOKUP(K$4&amp;$B41,INDIRECT("listResultBlock"&amp;$AV42),K$3,FALSE)),"")</f>
        <v/>
      </c>
      <c r="L42" s="37" t="str">
        <f t="shared" ref="L42" ca="1" si="746">IF($B41&lt;=INDIRECT("areaNumBlock"&amp;$AV42),IF( ISBLANK(VLOOKUP(L$4&amp;$B41,INDIRECT("listResultBlock"&amp;$AV42),J$3,FALSE)),"",VLOOKUP(L$4&amp;$B41,INDIRECT("listResultBlock"&amp;$AV42),J$3,FALSE)),"")</f>
        <v/>
      </c>
      <c r="M42" s="35" t="str">
        <f t="shared" ref="M42" ca="1" si="747">IF($B41&lt;=INDIRECT("areaNumBlock"&amp;$AV42),IF( ISBLANK(VLOOKUP(M$4&amp;$B41,INDIRECT("listResultBlock"&amp;$AV42),O$3,FALSE)),"",VLOOKUP(M$4&amp;$B41,INDIRECT("listResultBlock"&amp;$AV42),O$3,FALSE)),"")</f>
        <v/>
      </c>
      <c r="N42" s="36" t="str">
        <f t="shared" ref="N42" ca="1" si="748">IF($B41&lt;=INDIRECT("areaNumBlock"&amp;$AV42),IF( ISBLANK(VLOOKUP(N$4&amp;$B41,INDIRECT("listResultBlock"&amp;$AV42),N$3,FALSE)),"",VLOOKUP(N$4&amp;$B41,INDIRECT("listResultBlock"&amp;$AV42),N$3,FALSE)),"")</f>
        <v/>
      </c>
      <c r="O42" s="37" t="str">
        <f t="shared" ref="O42" ca="1" si="749">IF($B41&lt;=INDIRECT("areaNumBlock"&amp;$AV42),IF( ISBLANK(VLOOKUP(O$4&amp;$B41,INDIRECT("listResultBlock"&amp;$AV42),M$3,FALSE)),"",VLOOKUP(O$4&amp;$B41,INDIRECT("listResultBlock"&amp;$AV42),M$3,FALSE)),"")</f>
        <v/>
      </c>
      <c r="P42" s="35" t="str">
        <f t="shared" ref="P42" ca="1" si="750">IF($B41&lt;=INDIRECT("areaNumBlock"&amp;$AV42),IF( ISBLANK(VLOOKUP(P$4&amp;$B41,INDIRECT("listResultBlock"&amp;$AV42),R$3,FALSE)),"",VLOOKUP(P$4&amp;$B41,INDIRECT("listResultBlock"&amp;$AV42),R$3,FALSE)),"")</f>
        <v/>
      </c>
      <c r="Q42" s="36" t="str">
        <f t="shared" ref="Q42" ca="1" si="751">IF($B41&lt;=INDIRECT("areaNumBlock"&amp;$AV42),IF( ISBLANK(VLOOKUP(Q$4&amp;$B41,INDIRECT("listResultBlock"&amp;$AV42),Q$3,FALSE)),"",VLOOKUP(Q$4&amp;$B41,INDIRECT("listResultBlock"&amp;$AV42),Q$3,FALSE)),"")</f>
        <v/>
      </c>
      <c r="R42" s="37" t="str">
        <f t="shared" ref="R42" ca="1" si="752">IF($B41&lt;=INDIRECT("areaNumBlock"&amp;$AV42),IF( ISBLANK(VLOOKUP(R$4&amp;$B41,INDIRECT("listResultBlock"&amp;$AV42),P$3,FALSE)),"",VLOOKUP(R$4&amp;$B41,INDIRECT("listResultBlock"&amp;$AV42),P$3,FALSE)),"")</f>
        <v/>
      </c>
      <c r="S42" s="35" t="str">
        <f t="shared" ref="S42" ca="1" si="753">IF($B41&lt;=INDIRECT("areaNumBlock"&amp;$AV42),IF( ISBLANK(VLOOKUP(S$4&amp;$B41,INDIRECT("listResultBlock"&amp;$AV42),U$3,FALSE)),"",VLOOKUP(S$4&amp;$B41,INDIRECT("listResultBlock"&amp;$AV42),U$3,FALSE)),"")</f>
        <v/>
      </c>
      <c r="T42" s="36" t="str">
        <f t="shared" ref="T42" ca="1" si="754">IF($B41&lt;=INDIRECT("areaNumBlock"&amp;$AV42),IF( ISBLANK(VLOOKUP(T$4&amp;$B41,INDIRECT("listResultBlock"&amp;$AV42),T$3,FALSE)),"",VLOOKUP(T$4&amp;$B41,INDIRECT("listResultBlock"&amp;$AV42),T$3,FALSE)),"")</f>
        <v/>
      </c>
      <c r="U42" s="37" t="str">
        <f t="shared" ref="U42" ca="1" si="755">IF($B41&lt;=INDIRECT("areaNumBlock"&amp;$AV42),IF( ISBLANK(VLOOKUP(U$4&amp;$B41,INDIRECT("listResultBlock"&amp;$AV42),S$3,FALSE)),"",VLOOKUP(U$4&amp;$B41,INDIRECT("listResultBlock"&amp;$AV42),S$3,FALSE)),"")</f>
        <v/>
      </c>
      <c r="V42" s="26"/>
      <c r="W42" s="27"/>
      <c r="X42" s="28"/>
      <c r="Y42" s="35" t="str">
        <f t="shared" ref="Y42" ca="1" si="756">IF(Y$4&lt;=INDIRECT("areaNumBlock"&amp;$AV42),IF( ISBLANK(VLOOKUP($B41&amp;Y$4,INDIRECT("listResultBlock"&amp;$AV42),Y$3,FALSE)),"",VLOOKUP($B41&amp;Y$4,INDIRECT("listResultBlock"&amp;$AV42),Y$3,FALSE)),"")</f>
        <v/>
      </c>
      <c r="Z42" s="36" t="str">
        <f t="shared" ref="Z42" ca="1" si="757">IF(Z$4&lt;=INDIRECT("areaNumBlock"&amp;$AV42),IF( ISBLANK(VLOOKUP($B41&amp;Z$4,INDIRECT("listResultBlock"&amp;$AV42),Z$3,FALSE)),"",VLOOKUP($B41&amp;Z$4,INDIRECT("listResultBlock"&amp;$AV42),Z$3,FALSE)),"")</f>
        <v/>
      </c>
      <c r="AA42" s="37" t="str">
        <f t="shared" ref="AA42" ca="1" si="758">IF(AA$4&lt;=INDIRECT("areaNumBlock"&amp;$AV42),IF( ISBLANK(VLOOKUP($B41&amp;AA$4,INDIRECT("listResultBlock"&amp;$AV42),AA$3,FALSE)),"",VLOOKUP($B41&amp;AA$4,INDIRECT("listResultBlock"&amp;$AV42),AA$3,FALSE)),"")</f>
        <v/>
      </c>
      <c r="AB42" s="35" t="str">
        <f t="shared" ref="AB42" ca="1" si="759">IF(AB$4&lt;=INDIRECT("areaNumBlock"&amp;$AV42),IF( ISBLANK(VLOOKUP($B41&amp;AB$4,INDIRECT("listResultBlock"&amp;$AV42),AB$3,FALSE)),"",VLOOKUP($B41&amp;AB$4,INDIRECT("listResultBlock"&amp;$AV42),AB$3,FALSE)),"")</f>
        <v/>
      </c>
      <c r="AC42" s="36" t="str">
        <f t="shared" ref="AC42" ca="1" si="760">IF(AC$4&lt;=INDIRECT("areaNumBlock"&amp;$AV42),IF( ISBLANK(VLOOKUP($B41&amp;AC$4,INDIRECT("listResultBlock"&amp;$AV42),AC$3,FALSE)),"",VLOOKUP($B41&amp;AC$4,INDIRECT("listResultBlock"&amp;$AV42),AC$3,FALSE)),"")</f>
        <v/>
      </c>
      <c r="AD42" s="37" t="str">
        <f t="shared" ref="AD42" ca="1" si="761">IF(AD$4&lt;=INDIRECT("areaNumBlock"&amp;$AV42),IF( ISBLANK(VLOOKUP($B41&amp;AD$4,INDIRECT("listResultBlock"&amp;$AV42),AD$3,FALSE)),"",VLOOKUP($B41&amp;AD$4,INDIRECT("listResultBlock"&amp;$AV42),AD$3,FALSE)),"")</f>
        <v/>
      </c>
      <c r="AE42" s="35" t="str">
        <f t="shared" ref="AE42" ca="1" si="762">IF(AE$4&lt;=INDIRECT("areaNumBlock"&amp;$AV42),IF( ISBLANK(VLOOKUP($B41&amp;AE$4,INDIRECT("listResultBlock"&amp;$AV42),AE$3,FALSE)),"",VLOOKUP($B41&amp;AE$4,INDIRECT("listResultBlock"&amp;$AV42),AE$3,FALSE)),"")</f>
        <v/>
      </c>
      <c r="AF42" s="36" t="str">
        <f t="shared" ref="AF42" ca="1" si="763">IF(AF$4&lt;=INDIRECT("areaNumBlock"&amp;$AV42),IF( ISBLANK(VLOOKUP($B41&amp;AF$4,INDIRECT("listResultBlock"&amp;$AV42),AF$3,FALSE)),"",VLOOKUP($B41&amp;AF$4,INDIRECT("listResultBlock"&amp;$AV42),AF$3,FALSE)),"")</f>
        <v/>
      </c>
      <c r="AG42" s="37" t="str">
        <f t="shared" ref="AG42" ca="1" si="764">IF(AG$4&lt;=INDIRECT("areaNumBlock"&amp;$AV42),IF( ISBLANK(VLOOKUP($B41&amp;AG$4,INDIRECT("listResultBlock"&amp;$AV42),AG$3,FALSE)),"",VLOOKUP($B41&amp;AG$4,INDIRECT("listResultBlock"&amp;$AV42),AG$3,FALSE)),"")</f>
        <v/>
      </c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105"/>
      <c r="AT42" s="107"/>
      <c r="AU42" s="25">
        <f t="shared" ref="AU42:AV42" si="765">AU41</f>
        <v>0</v>
      </c>
      <c r="AV42" s="25">
        <f t="shared" si="765"/>
        <v>2</v>
      </c>
    </row>
    <row r="43" spans="1:48" ht="21" customHeight="1" x14ac:dyDescent="0.4">
      <c r="A43" s="7"/>
      <c r="B43" s="96">
        <v>8</v>
      </c>
      <c r="C43" s="98" t="str">
        <f t="shared" ref="C43" ca="1" si="766">IF(B43&lt;=INDIRECT("areaNumBlock"&amp;$AV43),INDEX(INDIRECT("listTeamBlock"&amp;$AV43&amp;"b"),B43),"")</f>
        <v>ウイングス</v>
      </c>
      <c r="D43" s="100" t="str">
        <f t="shared" ref="D43" ca="1" si="767">IF(OR(D44="",F44=""),"",IF(D44&gt;F44,"〇",IF(D44&lt;F44,IF(E44="◎","不","×"),"△")))</f>
        <v/>
      </c>
      <c r="E43" s="100"/>
      <c r="F43" s="100"/>
      <c r="G43" s="100" t="str">
        <f t="shared" ref="G43" ca="1" si="768">IF(OR(G44="",I44=""),"",IF(G44&gt;I44,"〇",IF(G44&lt;I44,IF(H44="◎","不","×"),"△")))</f>
        <v/>
      </c>
      <c r="H43" s="100"/>
      <c r="I43" s="100"/>
      <c r="J43" s="100" t="str">
        <f t="shared" ref="J43" ca="1" si="769">IF(OR(J44="",L44=""),"",IF(J44&gt;L44,"〇",IF(J44&lt;L44,IF(K44="◎","不","×"),"△")))</f>
        <v/>
      </c>
      <c r="K43" s="100"/>
      <c r="L43" s="100"/>
      <c r="M43" s="100" t="str">
        <f t="shared" ref="M43" ca="1" si="770">IF(OR(M44="",O44=""),"",IF(M44&gt;O44,"〇",IF(M44&lt;O44,IF(N44="◎","不","×"),"△")))</f>
        <v/>
      </c>
      <c r="N43" s="100"/>
      <c r="O43" s="100"/>
      <c r="P43" s="100" t="str">
        <f t="shared" ref="P43" ca="1" si="771">IF(OR(P44="",R44=""),"",IF(P44&gt;R44,"〇",IF(P44&lt;R44,IF(Q44="◎","不","×"),"△")))</f>
        <v/>
      </c>
      <c r="Q43" s="100"/>
      <c r="R43" s="100"/>
      <c r="S43" s="100" t="str">
        <f t="shared" ref="S43" ca="1" si="772">IF(OR(S44="",U44=""),"",IF(S44&gt;U44,"〇",IF(S44&lt;U44,IF(T44="◎","不","×"),"△")))</f>
        <v/>
      </c>
      <c r="T43" s="100"/>
      <c r="U43" s="100"/>
      <c r="V43" s="101" t="str">
        <f t="shared" ref="V43" ca="1" si="773">IF(OR(V44="",X44=""),"",IF(V44&gt;X44,"〇",IF(V44&lt;X44,IF(W44="◎","不","×"),"△")))</f>
        <v/>
      </c>
      <c r="W43" s="102"/>
      <c r="X43" s="103"/>
      <c r="Y43" s="22"/>
      <c r="Z43" s="23"/>
      <c r="AA43" s="24"/>
      <c r="AB43" s="101" t="str">
        <f t="shared" ref="AB43" ca="1" si="774">IF(OR(AB44="",AD44=""),"",IF(AB44&gt;AD44,"〇",IF(AB44&lt;AD44,IF(AC44="◎","不","×"),"△")))</f>
        <v/>
      </c>
      <c r="AC43" s="102"/>
      <c r="AD43" s="103"/>
      <c r="AE43" s="101" t="str">
        <f t="shared" ref="AE43" ca="1" si="775">IF(OR(AE44="",AG44=""),"",IF(AE44&gt;AG44,"〇",IF(AE44&lt;AG44,IF(AF44="◎","不","×"),"△")))</f>
        <v/>
      </c>
      <c r="AF43" s="102"/>
      <c r="AG43" s="103"/>
      <c r="AH43" s="95">
        <f t="shared" ref="AH43" ca="1" si="776">IF(B43&lt;=INDIRECT("areaNumBlock"&amp;$AV44),SUM(AJ43:AM44),"")</f>
        <v>0</v>
      </c>
      <c r="AI43" s="93">
        <f t="shared" ref="AI43" ca="1" si="777">IF(B43&lt;=INDIRECT("areaNumBlock"&amp;$AV44),AJ43*3+AL43-(AM43*4),"")</f>
        <v>0</v>
      </c>
      <c r="AJ43" s="95">
        <f t="shared" ref="AJ43:AM43" ca="1" si="778">IF($B43&lt;=INDIRECT("areaNumBlock"&amp;$AV44),COUNTIF($D43:$AG44,AJ$5),"")</f>
        <v>0</v>
      </c>
      <c r="AK43" s="95">
        <f t="shared" ca="1" si="778"/>
        <v>0</v>
      </c>
      <c r="AL43" s="95">
        <f t="shared" ca="1" si="778"/>
        <v>0</v>
      </c>
      <c r="AM43" s="95">
        <f t="shared" ca="1" si="778"/>
        <v>0</v>
      </c>
      <c r="AN43" s="95"/>
      <c r="AO43" s="93">
        <f t="shared" ref="AO43" ca="1" si="779">IF(B43&lt;=INDIRECT("areaNumBlock"&amp;$AV44),AP43-AQ43,"")</f>
        <v>0</v>
      </c>
      <c r="AP43" s="95">
        <f t="shared" ref="AP43" ca="1" si="780">IF(B43&lt;=INDIRECT("areaNumBlock"&amp;$AV44),SUM(D44,G44,J44,M44,P44,S44,V44,Y44,AB44,AE44),"")</f>
        <v>0</v>
      </c>
      <c r="AQ43" s="95">
        <f t="shared" ref="AQ43" ca="1" si="781">IF(B43&lt;=INDIRECT("areaNumBlock"&amp;$AV44),SUM(F44,I44,L44,O44,R44,U44,X44,AA44,AD44,AG44),"")</f>
        <v>0</v>
      </c>
      <c r="AR43" s="95"/>
      <c r="AS43" s="104" t="str">
        <f t="shared" ref="AS43" ca="1" si="782">IF(AND(AU43=1,B43&lt;=INDIRECT("areaNumBlock"&amp;$AV44)),RANK(AT43,INDIRECT("areaRank"&amp;$AV44),0),"")</f>
        <v/>
      </c>
      <c r="AT43" s="106">
        <f t="shared" ref="AT43" ca="1" si="783">IF(B43&lt;=INDIRECT("areaNumBlock"&amp;$AV44),AI43*1000000+AN43*100000+AO43*1000+AP43*10+AR43,"")</f>
        <v>0</v>
      </c>
      <c r="AU43" s="25">
        <f t="shared" ref="AU43:AV43" si="784">AU42</f>
        <v>0</v>
      </c>
      <c r="AV43" s="25">
        <f t="shared" si="784"/>
        <v>2</v>
      </c>
    </row>
    <row r="44" spans="1:48" ht="21" customHeight="1" x14ac:dyDescent="0.4">
      <c r="A44" s="7"/>
      <c r="B44" s="97"/>
      <c r="C44" s="99"/>
      <c r="D44" s="32" t="str">
        <f t="shared" ref="D44" ca="1" si="785">IF($B43&lt;=INDIRECT("areaNumBlock"&amp;$AV44),IF( ISBLANK(VLOOKUP(D$4&amp;$B43,INDIRECT("listResultBlock"&amp;$AV44),F$3,FALSE)),"",VLOOKUP(D$4&amp;$B43,INDIRECT("listResultBlock"&amp;$AV44),F$3,FALSE)),"")</f>
        <v/>
      </c>
      <c r="E44" s="33" t="str">
        <f t="shared" ref="E44" ca="1" si="786">IF($B43&lt;=INDIRECT("areaNumBlock"&amp;$AV44),IF( ISBLANK(VLOOKUP(E$4&amp;$B43,INDIRECT("listResultBlock"&amp;$AV44),E$3,FALSE)),"",VLOOKUP(E$4&amp;$B43,INDIRECT("listResultBlock"&amp;$AV44),E$3,FALSE)),"")</f>
        <v/>
      </c>
      <c r="F44" s="34" t="str">
        <f t="shared" ref="F44" ca="1" si="787">IF($B43&lt;=INDIRECT("areaNumBlock"&amp;$AV44),IF( ISBLANK(VLOOKUP(F$4&amp;$B43,INDIRECT("listResultBlock"&amp;$AV44),D$3,FALSE)),"",VLOOKUP(F$4&amp;$B43,INDIRECT("listResultBlock"&amp;$AV44),D$3,FALSE)),"")</f>
        <v/>
      </c>
      <c r="G44" s="32" t="str">
        <f t="shared" ref="G44" ca="1" si="788">IF($B43&lt;=INDIRECT("areaNumBlock"&amp;$AV44),IF( ISBLANK(VLOOKUP(G$4&amp;$B43,INDIRECT("listResultBlock"&amp;$AV44),I$3,FALSE)),"",VLOOKUP(G$4&amp;$B43,INDIRECT("listResultBlock"&amp;$AV44),I$3,FALSE)),"")</f>
        <v/>
      </c>
      <c r="H44" s="33" t="str">
        <f t="shared" ref="H44" ca="1" si="789">IF($B43&lt;=INDIRECT("areaNumBlock"&amp;$AV44),IF( ISBLANK(VLOOKUP(H$4&amp;$B43,INDIRECT("listResultBlock"&amp;$AV44),H$3,FALSE)),"",VLOOKUP(H$4&amp;$B43,INDIRECT("listResultBlock"&amp;$AV44),H$3,FALSE)),"")</f>
        <v/>
      </c>
      <c r="I44" s="34" t="str">
        <f t="shared" ref="I44" ca="1" si="790">IF($B43&lt;=INDIRECT("areaNumBlock"&amp;$AV44),IF( ISBLANK(VLOOKUP(I$4&amp;$B43,INDIRECT("listResultBlock"&amp;$AV44),G$3,FALSE)),"",VLOOKUP(I$4&amp;$B43,INDIRECT("listResultBlock"&amp;$AV44),G$3,FALSE)),"")</f>
        <v/>
      </c>
      <c r="J44" s="32" t="str">
        <f t="shared" ref="J44" ca="1" si="791">IF($B43&lt;=INDIRECT("areaNumBlock"&amp;$AV44),IF( ISBLANK(VLOOKUP(J$4&amp;$B43,INDIRECT("listResultBlock"&amp;$AV44),L$3,FALSE)),"",VLOOKUP(J$4&amp;$B43,INDIRECT("listResultBlock"&amp;$AV44),L$3,FALSE)),"")</f>
        <v/>
      </c>
      <c r="K44" s="33" t="str">
        <f t="shared" ref="K44" ca="1" si="792">IF($B43&lt;=INDIRECT("areaNumBlock"&amp;$AV44),IF( ISBLANK(VLOOKUP(K$4&amp;$B43,INDIRECT("listResultBlock"&amp;$AV44),K$3,FALSE)),"",VLOOKUP(K$4&amp;$B43,INDIRECT("listResultBlock"&amp;$AV44),K$3,FALSE)),"")</f>
        <v/>
      </c>
      <c r="L44" s="34" t="str">
        <f t="shared" ref="L44" ca="1" si="793">IF($B43&lt;=INDIRECT("areaNumBlock"&amp;$AV44),IF( ISBLANK(VLOOKUP(L$4&amp;$B43,INDIRECT("listResultBlock"&amp;$AV44),J$3,FALSE)),"",VLOOKUP(L$4&amp;$B43,INDIRECT("listResultBlock"&amp;$AV44),J$3,FALSE)),"")</f>
        <v/>
      </c>
      <c r="M44" s="32" t="str">
        <f t="shared" ref="M44" ca="1" si="794">IF($B43&lt;=INDIRECT("areaNumBlock"&amp;$AV44),IF( ISBLANK(VLOOKUP(M$4&amp;$B43,INDIRECT("listResultBlock"&amp;$AV44),O$3,FALSE)),"",VLOOKUP(M$4&amp;$B43,INDIRECT("listResultBlock"&amp;$AV44),O$3,FALSE)),"")</f>
        <v/>
      </c>
      <c r="N44" s="33" t="str">
        <f t="shared" ref="N44" ca="1" si="795">IF($B43&lt;=INDIRECT("areaNumBlock"&amp;$AV44),IF( ISBLANK(VLOOKUP(N$4&amp;$B43,INDIRECT("listResultBlock"&amp;$AV44),N$3,FALSE)),"",VLOOKUP(N$4&amp;$B43,INDIRECT("listResultBlock"&amp;$AV44),N$3,FALSE)),"")</f>
        <v/>
      </c>
      <c r="O44" s="34" t="str">
        <f t="shared" ref="O44" ca="1" si="796">IF($B43&lt;=INDIRECT("areaNumBlock"&amp;$AV44),IF( ISBLANK(VLOOKUP(O$4&amp;$B43,INDIRECT("listResultBlock"&amp;$AV44),M$3,FALSE)),"",VLOOKUP(O$4&amp;$B43,INDIRECT("listResultBlock"&amp;$AV44),M$3,FALSE)),"")</f>
        <v/>
      </c>
      <c r="P44" s="32" t="str">
        <f t="shared" ref="P44" ca="1" si="797">IF($B43&lt;=INDIRECT("areaNumBlock"&amp;$AV44),IF( ISBLANK(VLOOKUP(P$4&amp;$B43,INDIRECT("listResultBlock"&amp;$AV44),R$3,FALSE)),"",VLOOKUP(P$4&amp;$B43,INDIRECT("listResultBlock"&amp;$AV44),R$3,FALSE)),"")</f>
        <v/>
      </c>
      <c r="Q44" s="33" t="str">
        <f t="shared" ref="Q44" ca="1" si="798">IF($B43&lt;=INDIRECT("areaNumBlock"&amp;$AV44),IF( ISBLANK(VLOOKUP(Q$4&amp;$B43,INDIRECT("listResultBlock"&amp;$AV44),Q$3,FALSE)),"",VLOOKUP(Q$4&amp;$B43,INDIRECT("listResultBlock"&amp;$AV44),Q$3,FALSE)),"")</f>
        <v/>
      </c>
      <c r="R44" s="34" t="str">
        <f t="shared" ref="R44" ca="1" si="799">IF($B43&lt;=INDIRECT("areaNumBlock"&amp;$AV44),IF( ISBLANK(VLOOKUP(R$4&amp;$B43,INDIRECT("listResultBlock"&amp;$AV44),P$3,FALSE)),"",VLOOKUP(R$4&amp;$B43,INDIRECT("listResultBlock"&amp;$AV44),P$3,FALSE)),"")</f>
        <v/>
      </c>
      <c r="S44" s="32" t="str">
        <f t="shared" ref="S44" ca="1" si="800">IF($B43&lt;=INDIRECT("areaNumBlock"&amp;$AV44),IF( ISBLANK(VLOOKUP(S$4&amp;$B43,INDIRECT("listResultBlock"&amp;$AV44),U$3,FALSE)),"",VLOOKUP(S$4&amp;$B43,INDIRECT("listResultBlock"&amp;$AV44),U$3,FALSE)),"")</f>
        <v/>
      </c>
      <c r="T44" s="33" t="str">
        <f t="shared" ref="T44" ca="1" si="801">IF($B43&lt;=INDIRECT("areaNumBlock"&amp;$AV44),IF( ISBLANK(VLOOKUP(T$4&amp;$B43,INDIRECT("listResultBlock"&amp;$AV44),T$3,FALSE)),"",VLOOKUP(T$4&amp;$B43,INDIRECT("listResultBlock"&amp;$AV44),T$3,FALSE)),"")</f>
        <v/>
      </c>
      <c r="U44" s="34" t="str">
        <f t="shared" ref="U44" ca="1" si="802">IF($B43&lt;=INDIRECT("areaNumBlock"&amp;$AV44),IF( ISBLANK(VLOOKUP(U$4&amp;$B43,INDIRECT("listResultBlock"&amp;$AV44),S$3,FALSE)),"",VLOOKUP(U$4&amp;$B43,INDIRECT("listResultBlock"&amp;$AV44),S$3,FALSE)),"")</f>
        <v/>
      </c>
      <c r="V44" s="32" t="str">
        <f t="shared" ref="V44" ca="1" si="803">IF($B43&lt;=INDIRECT("areaNumBlock"&amp;$AV44),IF( ISBLANK(VLOOKUP(V$4&amp;$B43,INDIRECT("listResultBlock"&amp;$AV44),X$3,FALSE)),"",VLOOKUP(V$4&amp;$B43,INDIRECT("listResultBlock"&amp;$AV44),X$3,FALSE)),"")</f>
        <v/>
      </c>
      <c r="W44" s="33" t="str">
        <f t="shared" ref="W44" ca="1" si="804">IF($B43&lt;=INDIRECT("areaNumBlock"&amp;$AV44),IF( ISBLANK(VLOOKUP(W$4&amp;$B43,INDIRECT("listResultBlock"&amp;$AV44),W$3,FALSE)),"",VLOOKUP(W$4&amp;$B43,INDIRECT("listResultBlock"&amp;$AV44),W$3,FALSE)),"")</f>
        <v/>
      </c>
      <c r="X44" s="34" t="str">
        <f t="shared" ref="X44" ca="1" si="805">IF($B43&lt;=INDIRECT("areaNumBlock"&amp;$AV44),IF( ISBLANK(VLOOKUP(X$4&amp;$B43,INDIRECT("listResultBlock"&amp;$AV44),V$3,FALSE)),"",VLOOKUP(X$4&amp;$B43,INDIRECT("listResultBlock"&amp;$AV44),V$3,FALSE)),"")</f>
        <v/>
      </c>
      <c r="Y44" s="26"/>
      <c r="Z44" s="27"/>
      <c r="AA44" s="28"/>
      <c r="AB44" s="32" t="str">
        <f t="shared" ref="AB44" ca="1" si="806">IF(AB$4&lt;=INDIRECT("areaNumBlock"&amp;$AV44),IF( ISBLANK(VLOOKUP($B43&amp;AB$4,INDIRECT("listResultBlock"&amp;$AV44),AB$3,FALSE)),"",VLOOKUP($B43&amp;AB$4,INDIRECT("listResultBlock"&amp;$AV44),AB$3,FALSE)),"")</f>
        <v/>
      </c>
      <c r="AC44" s="33" t="str">
        <f t="shared" ref="AC44" ca="1" si="807">IF(AC$4&lt;=INDIRECT("areaNumBlock"&amp;$AV44),IF( ISBLANK(VLOOKUP($B43&amp;AC$4,INDIRECT("listResultBlock"&amp;$AV44),AC$3,FALSE)),"",VLOOKUP($B43&amp;AC$4,INDIRECT("listResultBlock"&amp;$AV44),AC$3,FALSE)),"")</f>
        <v/>
      </c>
      <c r="AD44" s="34" t="str">
        <f t="shared" ref="AD44" ca="1" si="808">IF(AD$4&lt;=INDIRECT("areaNumBlock"&amp;$AV44),IF( ISBLANK(VLOOKUP($B43&amp;AD$4,INDIRECT("listResultBlock"&amp;$AV44),AD$3,FALSE)),"",VLOOKUP($B43&amp;AD$4,INDIRECT("listResultBlock"&amp;$AV44),AD$3,FALSE)),"")</f>
        <v/>
      </c>
      <c r="AE44" s="32" t="str">
        <f t="shared" ref="AE44" ca="1" si="809">IF(AE$4&lt;=INDIRECT("areaNumBlock"&amp;$AV44),IF( ISBLANK(VLOOKUP($B43&amp;AE$4,INDIRECT("listResultBlock"&amp;$AV44),AE$3,FALSE)),"",VLOOKUP($B43&amp;AE$4,INDIRECT("listResultBlock"&amp;$AV44),AE$3,FALSE)),"")</f>
        <v/>
      </c>
      <c r="AF44" s="33" t="str">
        <f t="shared" ref="AF44" ca="1" si="810">IF(AF$4&lt;=INDIRECT("areaNumBlock"&amp;$AV44),IF( ISBLANK(VLOOKUP($B43&amp;AF$4,INDIRECT("listResultBlock"&amp;$AV44),AF$3,FALSE)),"",VLOOKUP($B43&amp;AF$4,INDIRECT("listResultBlock"&amp;$AV44),AF$3,FALSE)),"")</f>
        <v/>
      </c>
      <c r="AG44" s="34" t="str">
        <f t="shared" ref="AG44" ca="1" si="811">IF(AG$4&lt;=INDIRECT("areaNumBlock"&amp;$AV44),IF( ISBLANK(VLOOKUP($B43&amp;AG$4,INDIRECT("listResultBlock"&amp;$AV44),AG$3,FALSE)),"",VLOOKUP($B43&amp;AG$4,INDIRECT("listResultBlock"&amp;$AV44),AG$3,FALSE)),"")</f>
        <v/>
      </c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105"/>
      <c r="AT44" s="107"/>
      <c r="AU44" s="25">
        <f t="shared" ref="AU44:AV44" si="812">AU43</f>
        <v>0</v>
      </c>
      <c r="AV44" s="25">
        <f t="shared" si="812"/>
        <v>2</v>
      </c>
    </row>
    <row r="45" spans="1:48" ht="21" customHeight="1" x14ac:dyDescent="0.4">
      <c r="A45" s="7"/>
      <c r="B45" s="96">
        <v>9</v>
      </c>
      <c r="C45" s="98" t="str">
        <f t="shared" ref="C45" ca="1" si="813">IF(B45&lt;=INDIRECT("areaNumBlock"&amp;$AV45),INDEX(INDIRECT("listTeamBlock"&amp;$AV45&amp;"b"),B45),"")</f>
        <v/>
      </c>
      <c r="D45" s="108" t="str">
        <f t="shared" ref="D45" ca="1" si="814">IF(OR(D46="",F46=""),"",IF(D46&gt;F46,"〇",IF(D46&lt;F46,IF(E46="◎","不","×"),"△")))</f>
        <v/>
      </c>
      <c r="E45" s="108"/>
      <c r="F45" s="108"/>
      <c r="G45" s="108" t="str">
        <f t="shared" ref="G45" ca="1" si="815">IF(OR(G46="",I46=""),"",IF(G46&gt;I46,"〇",IF(G46&lt;I46,IF(H46="◎","不","×"),"△")))</f>
        <v/>
      </c>
      <c r="H45" s="108"/>
      <c r="I45" s="108"/>
      <c r="J45" s="108" t="str">
        <f t="shared" ref="J45" ca="1" si="816">IF(OR(J46="",L46=""),"",IF(J46&gt;L46,"〇",IF(J46&lt;L46,IF(K46="◎","不","×"),"△")))</f>
        <v/>
      </c>
      <c r="K45" s="108"/>
      <c r="L45" s="108"/>
      <c r="M45" s="108" t="str">
        <f t="shared" ref="M45" ca="1" si="817">IF(OR(M46="",O46=""),"",IF(M46&gt;O46,"〇",IF(M46&lt;O46,IF(N46="◎","不","×"),"△")))</f>
        <v/>
      </c>
      <c r="N45" s="108"/>
      <c r="O45" s="108"/>
      <c r="P45" s="108" t="str">
        <f t="shared" ref="P45" ca="1" si="818">IF(OR(P46="",R46=""),"",IF(P46&gt;R46,"〇",IF(P46&lt;R46,IF(Q46="◎","不","×"),"△")))</f>
        <v/>
      </c>
      <c r="Q45" s="108"/>
      <c r="R45" s="108"/>
      <c r="S45" s="108" t="str">
        <f t="shared" ref="S45" ca="1" si="819">IF(OR(S46="",U46=""),"",IF(S46&gt;U46,"〇",IF(S46&lt;U46,IF(T46="◎","不","×"),"△")))</f>
        <v/>
      </c>
      <c r="T45" s="108"/>
      <c r="U45" s="108"/>
      <c r="V45" s="109" t="str">
        <f t="shared" ref="V45" ca="1" si="820">IF(OR(V46="",X46=""),"",IF(V46&gt;X46,"〇",IF(V46&lt;X46,IF(W46="◎","不","×"),"△")))</f>
        <v/>
      </c>
      <c r="W45" s="110"/>
      <c r="X45" s="111"/>
      <c r="Y45" s="109" t="str">
        <f t="shared" ref="Y45" ca="1" si="821">IF(OR(Y46="",AA46=""),"",IF(Y46&gt;AA46,"〇",IF(Y46&lt;AA46,IF(Z46="◎","不","×"),"△")))</f>
        <v/>
      </c>
      <c r="Z45" s="110"/>
      <c r="AA45" s="111"/>
      <c r="AB45" s="22"/>
      <c r="AC45" s="23"/>
      <c r="AD45" s="24"/>
      <c r="AE45" s="109" t="str">
        <f ca="1">IF(OR(AE46="",AG46=""),"",IF(AE46&gt;AG46,"〇",IF(AE46&lt;AG46,IF(AF46="◎","不","×"),"△")))</f>
        <v/>
      </c>
      <c r="AF45" s="110"/>
      <c r="AG45" s="111"/>
      <c r="AH45" s="95" t="str">
        <f t="shared" ref="AH45" ca="1" si="822">IF(B45&lt;=INDIRECT("areaNumBlock"&amp;$AV46),SUM(AJ45:AM46),"")</f>
        <v/>
      </c>
      <c r="AI45" s="93" t="str">
        <f t="shared" ref="AI45" ca="1" si="823">IF(B45&lt;=INDIRECT("areaNumBlock"&amp;$AV46),AJ45*3+AL45-(AM45*4),"")</f>
        <v/>
      </c>
      <c r="AJ45" s="95" t="str">
        <f t="shared" ref="AJ45:AM45" ca="1" si="824">IF($B45&lt;=INDIRECT("areaNumBlock"&amp;$AV46),COUNTIF($D45:$AG46,AJ$5),"")</f>
        <v/>
      </c>
      <c r="AK45" s="95" t="str">
        <f t="shared" ca="1" si="824"/>
        <v/>
      </c>
      <c r="AL45" s="95" t="str">
        <f t="shared" ca="1" si="824"/>
        <v/>
      </c>
      <c r="AM45" s="95" t="str">
        <f t="shared" ca="1" si="824"/>
        <v/>
      </c>
      <c r="AN45" s="95"/>
      <c r="AO45" s="93" t="str">
        <f t="shared" ref="AO45" ca="1" si="825">IF(B45&lt;=INDIRECT("areaNumBlock"&amp;$AV46),AP45-AQ45,"")</f>
        <v/>
      </c>
      <c r="AP45" s="95" t="str">
        <f t="shared" ref="AP45" ca="1" si="826">IF(B45&lt;=INDIRECT("areaNumBlock"&amp;$AV46),SUM(D46,G46,J46,M46,P46,S46,V46,Y46,AB46,AE46),"")</f>
        <v/>
      </c>
      <c r="AQ45" s="95" t="str">
        <f t="shared" ref="AQ45" ca="1" si="827">IF(B45&lt;=INDIRECT("areaNumBlock"&amp;$AV46),SUM(F46,I46,L46,O46,R46,U46,X46,AA46,AD46,AG46),"")</f>
        <v/>
      </c>
      <c r="AR45" s="95"/>
      <c r="AS45" s="104" t="str">
        <f t="shared" ref="AS45" ca="1" si="828">IF(AND(AU45=1,B45&lt;=INDIRECT("areaNumBlock"&amp;$AV46)),RANK(AT45,INDIRECT("areaRank"&amp;$AV46),0),"")</f>
        <v/>
      </c>
      <c r="AT45" s="106" t="str">
        <f t="shared" ref="AT45" ca="1" si="829">IF(B45&lt;=INDIRECT("areaNumBlock"&amp;$AV46),AI45*1000000+AN45*100000+AO45*1000+AP45*10+AR45,"")</f>
        <v/>
      </c>
      <c r="AU45" s="25">
        <f t="shared" ref="AU45:AV45" si="830">AU44</f>
        <v>0</v>
      </c>
      <c r="AV45" s="25">
        <f t="shared" si="830"/>
        <v>2</v>
      </c>
    </row>
    <row r="46" spans="1:48" ht="21" customHeight="1" x14ac:dyDescent="0.4">
      <c r="A46" s="7"/>
      <c r="B46" s="97"/>
      <c r="C46" s="99"/>
      <c r="D46" s="35" t="str">
        <f t="shared" ref="D46" ca="1" si="831">IF($B45&lt;=INDIRECT("areaNumBlock"&amp;$AV46),IF( ISBLANK(VLOOKUP(D$4&amp;$B45,INDIRECT("listResultBlock"&amp;$AV46),F$3,FALSE)),"",VLOOKUP(D$4&amp;$B45,INDIRECT("listResultBlock"&amp;$AV46),F$3,FALSE)),"")</f>
        <v/>
      </c>
      <c r="E46" s="36" t="str">
        <f t="shared" ref="E46" ca="1" si="832">IF($B45&lt;=INDIRECT("areaNumBlock"&amp;$AV46),IF( ISBLANK(VLOOKUP(E$4&amp;$B45,INDIRECT("listResultBlock"&amp;$AV46),E$3,FALSE)),"",VLOOKUP(E$4&amp;$B45,INDIRECT("listResultBlock"&amp;$AV46),E$3,FALSE)),"")</f>
        <v/>
      </c>
      <c r="F46" s="37" t="str">
        <f t="shared" ref="F46" ca="1" si="833">IF($B45&lt;=INDIRECT("areaNumBlock"&amp;$AV46),IF( ISBLANK(VLOOKUP(F$4&amp;$B45,INDIRECT("listResultBlock"&amp;$AV46),D$3,FALSE)),"",VLOOKUP(F$4&amp;$B45,INDIRECT("listResultBlock"&amp;$AV46),D$3,FALSE)),"")</f>
        <v/>
      </c>
      <c r="G46" s="35" t="str">
        <f t="shared" ref="G46" ca="1" si="834">IF($B45&lt;=INDIRECT("areaNumBlock"&amp;$AV46),IF( ISBLANK(VLOOKUP(G$4&amp;$B45,INDIRECT("listResultBlock"&amp;$AV46),I$3,FALSE)),"",VLOOKUP(G$4&amp;$B45,INDIRECT("listResultBlock"&amp;$AV46),I$3,FALSE)),"")</f>
        <v/>
      </c>
      <c r="H46" s="36" t="str">
        <f t="shared" ref="H46" ca="1" si="835">IF($B45&lt;=INDIRECT("areaNumBlock"&amp;$AV46),IF( ISBLANK(VLOOKUP(H$4&amp;$B45,INDIRECT("listResultBlock"&amp;$AV46),H$3,FALSE)),"",VLOOKUP(H$4&amp;$B45,INDIRECT("listResultBlock"&amp;$AV46),H$3,FALSE)),"")</f>
        <v/>
      </c>
      <c r="I46" s="37" t="str">
        <f t="shared" ref="I46" ca="1" si="836">IF($B45&lt;=INDIRECT("areaNumBlock"&amp;$AV46),IF( ISBLANK(VLOOKUP(I$4&amp;$B45,INDIRECT("listResultBlock"&amp;$AV46),G$3,FALSE)),"",VLOOKUP(I$4&amp;$B45,INDIRECT("listResultBlock"&amp;$AV46),G$3,FALSE)),"")</f>
        <v/>
      </c>
      <c r="J46" s="35" t="str">
        <f t="shared" ref="J46" ca="1" si="837">IF($B45&lt;=INDIRECT("areaNumBlock"&amp;$AV46),IF( ISBLANK(VLOOKUP(J$4&amp;$B45,INDIRECT("listResultBlock"&amp;$AV46),L$3,FALSE)),"",VLOOKUP(J$4&amp;$B45,INDIRECT("listResultBlock"&amp;$AV46),L$3,FALSE)),"")</f>
        <v/>
      </c>
      <c r="K46" s="36" t="str">
        <f t="shared" ref="K46" ca="1" si="838">IF($B45&lt;=INDIRECT("areaNumBlock"&amp;$AV46),IF( ISBLANK(VLOOKUP(K$4&amp;$B45,INDIRECT("listResultBlock"&amp;$AV46),K$3,FALSE)),"",VLOOKUP(K$4&amp;$B45,INDIRECT("listResultBlock"&amp;$AV46),K$3,FALSE)),"")</f>
        <v/>
      </c>
      <c r="L46" s="37" t="str">
        <f t="shared" ref="L46" ca="1" si="839">IF($B45&lt;=INDIRECT("areaNumBlock"&amp;$AV46),IF( ISBLANK(VLOOKUP(L$4&amp;$B45,INDIRECT("listResultBlock"&amp;$AV46),J$3,FALSE)),"",VLOOKUP(L$4&amp;$B45,INDIRECT("listResultBlock"&amp;$AV46),J$3,FALSE)),"")</f>
        <v/>
      </c>
      <c r="M46" s="35" t="str">
        <f t="shared" ref="M46" ca="1" si="840">IF($B45&lt;=INDIRECT("areaNumBlock"&amp;$AV46),IF( ISBLANK(VLOOKUP(M$4&amp;$B45,INDIRECT("listResultBlock"&amp;$AV46),O$3,FALSE)),"",VLOOKUP(M$4&amp;$B45,INDIRECT("listResultBlock"&amp;$AV46),O$3,FALSE)),"")</f>
        <v/>
      </c>
      <c r="N46" s="36" t="str">
        <f t="shared" ref="N46" ca="1" si="841">IF($B45&lt;=INDIRECT("areaNumBlock"&amp;$AV46),IF( ISBLANK(VLOOKUP(N$4&amp;$B45,INDIRECT("listResultBlock"&amp;$AV46),N$3,FALSE)),"",VLOOKUP(N$4&amp;$B45,INDIRECT("listResultBlock"&amp;$AV46),N$3,FALSE)),"")</f>
        <v/>
      </c>
      <c r="O46" s="37" t="str">
        <f t="shared" ref="O46" ca="1" si="842">IF($B45&lt;=INDIRECT("areaNumBlock"&amp;$AV46),IF( ISBLANK(VLOOKUP(O$4&amp;$B45,INDIRECT("listResultBlock"&amp;$AV46),M$3,FALSE)),"",VLOOKUP(O$4&amp;$B45,INDIRECT("listResultBlock"&amp;$AV46),M$3,FALSE)),"")</f>
        <v/>
      </c>
      <c r="P46" s="35" t="str">
        <f t="shared" ref="P46" ca="1" si="843">IF($B45&lt;=INDIRECT("areaNumBlock"&amp;$AV46),IF( ISBLANK(VLOOKUP(P$4&amp;$B45,INDIRECT("listResultBlock"&amp;$AV46),R$3,FALSE)),"",VLOOKUP(P$4&amp;$B45,INDIRECT("listResultBlock"&amp;$AV46),R$3,FALSE)),"")</f>
        <v/>
      </c>
      <c r="Q46" s="36" t="str">
        <f t="shared" ref="Q46" ca="1" si="844">IF($B45&lt;=INDIRECT("areaNumBlock"&amp;$AV46),IF( ISBLANK(VLOOKUP(Q$4&amp;$B45,INDIRECT("listResultBlock"&amp;$AV46),Q$3,FALSE)),"",VLOOKUP(Q$4&amp;$B45,INDIRECT("listResultBlock"&amp;$AV46),Q$3,FALSE)),"")</f>
        <v/>
      </c>
      <c r="R46" s="37" t="str">
        <f t="shared" ref="R46" ca="1" si="845">IF($B45&lt;=INDIRECT("areaNumBlock"&amp;$AV46),IF( ISBLANK(VLOOKUP(R$4&amp;$B45,INDIRECT("listResultBlock"&amp;$AV46),P$3,FALSE)),"",VLOOKUP(R$4&amp;$B45,INDIRECT("listResultBlock"&amp;$AV46),P$3,FALSE)),"")</f>
        <v/>
      </c>
      <c r="S46" s="35" t="str">
        <f t="shared" ref="S46" ca="1" si="846">IF($B45&lt;=INDIRECT("areaNumBlock"&amp;$AV46),IF( ISBLANK(VLOOKUP(S$4&amp;$B45,INDIRECT("listResultBlock"&amp;$AV46),U$3,FALSE)),"",VLOOKUP(S$4&amp;$B45,INDIRECT("listResultBlock"&amp;$AV46),U$3,FALSE)),"")</f>
        <v/>
      </c>
      <c r="T46" s="36" t="str">
        <f t="shared" ref="T46" ca="1" si="847">IF($B45&lt;=INDIRECT("areaNumBlock"&amp;$AV46),IF( ISBLANK(VLOOKUP(T$4&amp;$B45,INDIRECT("listResultBlock"&amp;$AV46),T$3,FALSE)),"",VLOOKUP(T$4&amp;$B45,INDIRECT("listResultBlock"&amp;$AV46),T$3,FALSE)),"")</f>
        <v/>
      </c>
      <c r="U46" s="37" t="str">
        <f t="shared" ref="U46" ca="1" si="848">IF($B45&lt;=INDIRECT("areaNumBlock"&amp;$AV46),IF( ISBLANK(VLOOKUP(U$4&amp;$B45,INDIRECT("listResultBlock"&amp;$AV46),S$3,FALSE)),"",VLOOKUP(U$4&amp;$B45,INDIRECT("listResultBlock"&amp;$AV46),S$3,FALSE)),"")</f>
        <v/>
      </c>
      <c r="V46" s="35" t="str">
        <f t="shared" ref="V46" ca="1" si="849">IF($B45&lt;=INDIRECT("areaNumBlock"&amp;$AV46),IF( ISBLANK(VLOOKUP(V$4&amp;$B45,INDIRECT("listResultBlock"&amp;$AV46),X$3,FALSE)),"",VLOOKUP(V$4&amp;$B45,INDIRECT("listResultBlock"&amp;$AV46),X$3,FALSE)),"")</f>
        <v/>
      </c>
      <c r="W46" s="36" t="str">
        <f t="shared" ref="W46" ca="1" si="850">IF($B45&lt;=INDIRECT("areaNumBlock"&amp;$AV46),IF( ISBLANK(VLOOKUP(W$4&amp;$B45,INDIRECT("listResultBlock"&amp;$AV46),W$3,FALSE)),"",VLOOKUP(W$4&amp;$B45,INDIRECT("listResultBlock"&amp;$AV46),W$3,FALSE)),"")</f>
        <v/>
      </c>
      <c r="X46" s="37" t="str">
        <f t="shared" ref="X46" ca="1" si="851">IF($B45&lt;=INDIRECT("areaNumBlock"&amp;$AV46),IF( ISBLANK(VLOOKUP(X$4&amp;$B45,INDIRECT("listResultBlock"&amp;$AV46),V$3,FALSE)),"",VLOOKUP(X$4&amp;$B45,INDIRECT("listResultBlock"&amp;$AV46),V$3,FALSE)),"")</f>
        <v/>
      </c>
      <c r="Y46" s="35" t="str">
        <f t="shared" ref="Y46" ca="1" si="852">IF($B45&lt;=INDIRECT("areaNumBlock"&amp;$AV46),IF( ISBLANK(VLOOKUP(Y$4&amp;$B45,INDIRECT("listResultBlock"&amp;$AV46),AA$3,FALSE)),"",VLOOKUP(Y$4&amp;$B45,INDIRECT("listResultBlock"&amp;$AV46),AA$3,FALSE)),"")</f>
        <v/>
      </c>
      <c r="Z46" s="36" t="str">
        <f t="shared" ref="Z46" ca="1" si="853">IF($B45&lt;=INDIRECT("areaNumBlock"&amp;$AV46),IF( ISBLANK(VLOOKUP(Z$4&amp;$B45,INDIRECT("listResultBlock"&amp;$AV46),Z$3,FALSE)),"",VLOOKUP(Z$4&amp;$B45,INDIRECT("listResultBlock"&amp;$AV46),Z$3,FALSE)),"")</f>
        <v/>
      </c>
      <c r="AA46" s="37" t="str">
        <f t="shared" ref="AA46" ca="1" si="854">IF($B45&lt;=INDIRECT("areaNumBlock"&amp;$AV46),IF( ISBLANK(VLOOKUP(AA$4&amp;$B45,INDIRECT("listResultBlock"&amp;$AV46),Y$3,FALSE)),"",VLOOKUP(AA$4&amp;$B45,INDIRECT("listResultBlock"&amp;$AV46),Y$3,FALSE)),"")</f>
        <v/>
      </c>
      <c r="AB46" s="26"/>
      <c r="AC46" s="27"/>
      <c r="AD46" s="28"/>
      <c r="AE46" s="35" t="str">
        <f t="shared" ref="AE46" ca="1" si="855">IF(AE$4&lt;=INDIRECT("areaNumBlock"&amp;$AV46),IF( ISBLANK(VLOOKUP($B45&amp;AE$4,INDIRECT("listResultBlock"&amp;$AV46),AE$3,FALSE)),"",VLOOKUP($B45&amp;AE$4,INDIRECT("listResultBlock"&amp;$AV46),AE$3,FALSE)),"")</f>
        <v/>
      </c>
      <c r="AF46" s="36" t="str">
        <f t="shared" ref="AF46" ca="1" si="856">IF(AF$4&lt;=INDIRECT("areaNumBlock"&amp;$AV46),IF( ISBLANK(VLOOKUP($B45&amp;AF$4,INDIRECT("listResultBlock"&amp;$AV46),AF$3,FALSE)),"",VLOOKUP($B45&amp;AF$4,INDIRECT("listResultBlock"&amp;$AV46),AF$3,FALSE)),"")</f>
        <v/>
      </c>
      <c r="AG46" s="37" t="str">
        <f t="shared" ref="AG46" ca="1" si="857">IF(AG$4&lt;=INDIRECT("areaNumBlock"&amp;$AV46),IF( ISBLANK(VLOOKUP($B45&amp;AG$4,INDIRECT("listResultBlock"&amp;$AV46),AG$3,FALSE)),"",VLOOKUP($B45&amp;AG$4,INDIRECT("listResultBlock"&amp;$AV46),AG$3,FALSE)),"")</f>
        <v/>
      </c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105"/>
      <c r="AT46" s="107"/>
      <c r="AU46" s="25">
        <f t="shared" ref="AU46:AV46" si="858">AU45</f>
        <v>0</v>
      </c>
      <c r="AV46" s="25">
        <f t="shared" si="858"/>
        <v>2</v>
      </c>
    </row>
    <row r="47" spans="1:48" ht="21" customHeight="1" x14ac:dyDescent="0.4">
      <c r="A47" s="7"/>
      <c r="B47" s="96">
        <v>10</v>
      </c>
      <c r="C47" s="98" t="str">
        <f t="shared" ref="C47" ca="1" si="859">IF(B47&lt;=INDIRECT("areaNumBlock"&amp;$AV47),INDEX(INDIRECT("listTeamBlock"&amp;$AV47&amp;"b"),B47),"")</f>
        <v/>
      </c>
      <c r="D47" s="100" t="str">
        <f t="shared" ref="D47" ca="1" si="860">IF(OR(D48="",F48=""),"",IF(D48&gt;F48,"〇",IF(D48&lt;F48,IF(E48="◎","不","×"),"△")))</f>
        <v/>
      </c>
      <c r="E47" s="100"/>
      <c r="F47" s="100"/>
      <c r="G47" s="100" t="str">
        <f t="shared" ref="G47" ca="1" si="861">IF(OR(G48="",I48=""),"",IF(G48&gt;I48,"〇",IF(G48&lt;I48,IF(H48="◎","不","×"),"△")))</f>
        <v/>
      </c>
      <c r="H47" s="100"/>
      <c r="I47" s="100"/>
      <c r="J47" s="100" t="str">
        <f t="shared" ref="J47" ca="1" si="862">IF(OR(J48="",L48=""),"",IF(J48&gt;L48,"〇",IF(J48&lt;L48,IF(K48="◎","不","×"),"△")))</f>
        <v/>
      </c>
      <c r="K47" s="100"/>
      <c r="L47" s="100"/>
      <c r="M47" s="100" t="str">
        <f t="shared" ref="M47" ca="1" si="863">IF(OR(M48="",O48=""),"",IF(M48&gt;O48,"〇",IF(M48&lt;O48,IF(N48="◎","不","×"),"△")))</f>
        <v/>
      </c>
      <c r="N47" s="100"/>
      <c r="O47" s="100"/>
      <c r="P47" s="100" t="str">
        <f t="shared" ref="P47" ca="1" si="864">IF(OR(P48="",R48=""),"",IF(P48&gt;R48,"〇",IF(P48&lt;R48,IF(Q48="◎","不","×"),"△")))</f>
        <v/>
      </c>
      <c r="Q47" s="100"/>
      <c r="R47" s="100"/>
      <c r="S47" s="100" t="str">
        <f t="shared" ref="S47" ca="1" si="865">IF(OR(S48="",U48=""),"",IF(S48&gt;U48,"〇",IF(S48&lt;U48,IF(T48="◎","不","×"),"△")))</f>
        <v/>
      </c>
      <c r="T47" s="100"/>
      <c r="U47" s="100"/>
      <c r="V47" s="101" t="str">
        <f t="shared" ref="V47" ca="1" si="866">IF(OR(V48="",X48=""),"",IF(V48&gt;X48,"〇",IF(V48&lt;X48,IF(W48="◎","不","×"),"△")))</f>
        <v/>
      </c>
      <c r="W47" s="102"/>
      <c r="X47" s="103"/>
      <c r="Y47" s="101" t="str">
        <f t="shared" ref="Y47" ca="1" si="867">IF(OR(Y48="",AA48=""),"",IF(Y48&gt;AA48,"〇",IF(Y48&lt;AA48,IF(Z48="◎","不","×"),"△")))</f>
        <v/>
      </c>
      <c r="Z47" s="102"/>
      <c r="AA47" s="103"/>
      <c r="AB47" s="101" t="str">
        <f ca="1">IF(OR(AB48="",AD48=""),"",IF(AB48&gt;AD48,"〇",IF(AB48&lt;AD48,IF(AC48="◎","不","×"),"△")))</f>
        <v/>
      </c>
      <c r="AC47" s="102"/>
      <c r="AD47" s="103"/>
      <c r="AE47" s="22"/>
      <c r="AF47" s="23"/>
      <c r="AG47" s="24"/>
      <c r="AH47" s="95" t="str">
        <f t="shared" ref="AH47" ca="1" si="868">IF(B47&lt;=INDIRECT("areaNumBlock"&amp;$AV48),SUM(AJ47:AM48),"")</f>
        <v/>
      </c>
      <c r="AI47" s="93" t="str">
        <f t="shared" ref="AI47" ca="1" si="869">IF(B47&lt;=INDIRECT("areaNumBlock"&amp;$AV48),AJ47*3+AL47-(AM47*4),"")</f>
        <v/>
      </c>
      <c r="AJ47" s="95" t="str">
        <f t="shared" ref="AJ47:AM47" ca="1" si="870">IF($B47&lt;=INDIRECT("areaNumBlock"&amp;$AV48),COUNTIF($D47:$AG48,AJ$5),"")</f>
        <v/>
      </c>
      <c r="AK47" s="95" t="str">
        <f t="shared" ca="1" si="870"/>
        <v/>
      </c>
      <c r="AL47" s="95" t="str">
        <f t="shared" ca="1" si="870"/>
        <v/>
      </c>
      <c r="AM47" s="95" t="str">
        <f t="shared" ca="1" si="870"/>
        <v/>
      </c>
      <c r="AN47" s="95"/>
      <c r="AO47" s="93" t="str">
        <f t="shared" ref="AO47" ca="1" si="871">IF(B47&lt;=INDIRECT("areaNumBlock"&amp;$AV48),AP47-AQ47,"")</f>
        <v/>
      </c>
      <c r="AP47" s="95" t="str">
        <f t="shared" ref="AP47" ca="1" si="872">IF(B47&lt;=INDIRECT("areaNumBlock"&amp;$AV48),SUM(D48,G48,J48,M48,P48,S48,V48,Y48,AB48,AE48),"")</f>
        <v/>
      </c>
      <c r="AQ47" s="95" t="str">
        <f t="shared" ref="AQ47" ca="1" si="873">IF(B47&lt;=INDIRECT("areaNumBlock"&amp;$AV48),SUM(F48,I48,L48,O48,R48,U48,X48,AA48,AD48,AG48),"")</f>
        <v/>
      </c>
      <c r="AR47" s="95"/>
      <c r="AS47" s="104" t="str">
        <f t="shared" ref="AS47" ca="1" si="874">IF(AND(AU47=1,B47&lt;=INDIRECT("areaNumBlock"&amp;$AV48)),RANK(AT47,INDIRECT("areaRank"&amp;$AV48),0),"")</f>
        <v/>
      </c>
      <c r="AT47" s="106" t="str">
        <f t="shared" ref="AT47" ca="1" si="875">IF(B47&lt;=INDIRECT("areaNumBlock"&amp;$AV48),AI47*1000000+AN47*100000+AO47*1000+AP47*10+AR47,"")</f>
        <v/>
      </c>
      <c r="AU47" s="25">
        <f t="shared" ref="AU47:AV47" si="876">AU46</f>
        <v>0</v>
      </c>
      <c r="AV47" s="25">
        <f t="shared" si="876"/>
        <v>2</v>
      </c>
    </row>
    <row r="48" spans="1:48" ht="21" customHeight="1" x14ac:dyDescent="0.4">
      <c r="A48" s="7"/>
      <c r="B48" s="97"/>
      <c r="C48" s="99"/>
      <c r="D48" s="32" t="str">
        <f t="shared" ref="D48" ca="1" si="877">IF($B47&lt;=INDIRECT("areaNumBlock"&amp;$AV48),IF( ISBLANK(VLOOKUP(D$4&amp;$B47,INDIRECT("listResultBlock"&amp;$AV48),F$3,FALSE)),"",VLOOKUP(D$4&amp;$B47,INDIRECT("listResultBlock"&amp;$AV48),F$3,FALSE)),"")</f>
        <v/>
      </c>
      <c r="E48" s="33" t="str">
        <f t="shared" ref="E48" ca="1" si="878">IF($B47&lt;=INDIRECT("areaNumBlock"&amp;$AV48),IF( ISBLANK(VLOOKUP(E$4&amp;$B47,INDIRECT("listResultBlock"&amp;$AV48),E$3,FALSE)),"",VLOOKUP(E$4&amp;$B47,INDIRECT("listResultBlock"&amp;$AV48),E$3,FALSE)),"")</f>
        <v/>
      </c>
      <c r="F48" s="34" t="str">
        <f t="shared" ref="F48" ca="1" si="879">IF($B47&lt;=INDIRECT("areaNumBlock"&amp;$AV48),IF( ISBLANK(VLOOKUP(F$4&amp;$B47,INDIRECT("listResultBlock"&amp;$AV48),D$3,FALSE)),"",VLOOKUP(F$4&amp;$B47,INDIRECT("listResultBlock"&amp;$AV48),D$3,FALSE)),"")</f>
        <v/>
      </c>
      <c r="G48" s="32" t="str">
        <f t="shared" ref="G48" ca="1" si="880">IF($B47&lt;=INDIRECT("areaNumBlock"&amp;$AV48),IF( ISBLANK(VLOOKUP(G$4&amp;$B47,INDIRECT("listResultBlock"&amp;$AV48),I$3,FALSE)),"",VLOOKUP(G$4&amp;$B47,INDIRECT("listResultBlock"&amp;$AV48),I$3,FALSE)),"")</f>
        <v/>
      </c>
      <c r="H48" s="33" t="str">
        <f t="shared" ref="H48" ca="1" si="881">IF($B47&lt;=INDIRECT("areaNumBlock"&amp;$AV48),IF( ISBLANK(VLOOKUP(H$4&amp;$B47,INDIRECT("listResultBlock"&amp;$AV48),H$3,FALSE)),"",VLOOKUP(H$4&amp;$B47,INDIRECT("listResultBlock"&amp;$AV48),H$3,FALSE)),"")</f>
        <v/>
      </c>
      <c r="I48" s="34" t="str">
        <f t="shared" ref="I48" ca="1" si="882">IF($B47&lt;=INDIRECT("areaNumBlock"&amp;$AV48),IF( ISBLANK(VLOOKUP(I$4&amp;$B47,INDIRECT("listResultBlock"&amp;$AV48),G$3,FALSE)),"",VLOOKUP(I$4&amp;$B47,INDIRECT("listResultBlock"&amp;$AV48),G$3,FALSE)),"")</f>
        <v/>
      </c>
      <c r="J48" s="32" t="str">
        <f t="shared" ref="J48" ca="1" si="883">IF($B47&lt;=INDIRECT("areaNumBlock"&amp;$AV48),IF( ISBLANK(VLOOKUP(J$4&amp;$B47,INDIRECT("listResultBlock"&amp;$AV48),L$3,FALSE)),"",VLOOKUP(J$4&amp;$B47,INDIRECT("listResultBlock"&amp;$AV48),L$3,FALSE)),"")</f>
        <v/>
      </c>
      <c r="K48" s="33" t="str">
        <f t="shared" ref="K48" ca="1" si="884">IF($B47&lt;=INDIRECT("areaNumBlock"&amp;$AV48),IF( ISBLANK(VLOOKUP(K$4&amp;$B47,INDIRECT("listResultBlock"&amp;$AV48),K$3,FALSE)),"",VLOOKUP(K$4&amp;$B47,INDIRECT("listResultBlock"&amp;$AV48),K$3,FALSE)),"")</f>
        <v/>
      </c>
      <c r="L48" s="34" t="str">
        <f t="shared" ref="L48" ca="1" si="885">IF($B47&lt;=INDIRECT("areaNumBlock"&amp;$AV48),IF( ISBLANK(VLOOKUP(L$4&amp;$B47,INDIRECT("listResultBlock"&amp;$AV48),J$3,FALSE)),"",VLOOKUP(L$4&amp;$B47,INDIRECT("listResultBlock"&amp;$AV48),J$3,FALSE)),"")</f>
        <v/>
      </c>
      <c r="M48" s="32" t="str">
        <f t="shared" ref="M48" ca="1" si="886">IF($B47&lt;=INDIRECT("areaNumBlock"&amp;$AV48),IF( ISBLANK(VLOOKUP(M$4&amp;$B47,INDIRECT("listResultBlock"&amp;$AV48),O$3,FALSE)),"",VLOOKUP(M$4&amp;$B47,INDIRECT("listResultBlock"&amp;$AV48),O$3,FALSE)),"")</f>
        <v/>
      </c>
      <c r="N48" s="33" t="str">
        <f t="shared" ref="N48" ca="1" si="887">IF($B47&lt;=INDIRECT("areaNumBlock"&amp;$AV48),IF( ISBLANK(VLOOKUP(N$4&amp;$B47,INDIRECT("listResultBlock"&amp;$AV48),N$3,FALSE)),"",VLOOKUP(N$4&amp;$B47,INDIRECT("listResultBlock"&amp;$AV48),N$3,FALSE)),"")</f>
        <v/>
      </c>
      <c r="O48" s="34" t="str">
        <f t="shared" ref="O48" ca="1" si="888">IF($B47&lt;=INDIRECT("areaNumBlock"&amp;$AV48),IF( ISBLANK(VLOOKUP(O$4&amp;$B47,INDIRECT("listResultBlock"&amp;$AV48),M$3,FALSE)),"",VLOOKUP(O$4&amp;$B47,INDIRECT("listResultBlock"&amp;$AV48),M$3,FALSE)),"")</f>
        <v/>
      </c>
      <c r="P48" s="32" t="str">
        <f t="shared" ref="P48" ca="1" si="889">IF($B47&lt;=INDIRECT("areaNumBlock"&amp;$AV48),IF( ISBLANK(VLOOKUP(P$4&amp;$B47,INDIRECT("listResultBlock"&amp;$AV48),R$3,FALSE)),"",VLOOKUP(P$4&amp;$B47,INDIRECT("listResultBlock"&amp;$AV48),R$3,FALSE)),"")</f>
        <v/>
      </c>
      <c r="Q48" s="33" t="str">
        <f t="shared" ref="Q48" ca="1" si="890">IF($B47&lt;=INDIRECT("areaNumBlock"&amp;$AV48),IF( ISBLANK(VLOOKUP(Q$4&amp;$B47,INDIRECT("listResultBlock"&amp;$AV48),Q$3,FALSE)),"",VLOOKUP(Q$4&amp;$B47,INDIRECT("listResultBlock"&amp;$AV48),Q$3,FALSE)),"")</f>
        <v/>
      </c>
      <c r="R48" s="34" t="str">
        <f t="shared" ref="R48" ca="1" si="891">IF($B47&lt;=INDIRECT("areaNumBlock"&amp;$AV48),IF( ISBLANK(VLOOKUP(R$4&amp;$B47,INDIRECT("listResultBlock"&amp;$AV48),P$3,FALSE)),"",VLOOKUP(R$4&amp;$B47,INDIRECT("listResultBlock"&amp;$AV48),P$3,FALSE)),"")</f>
        <v/>
      </c>
      <c r="S48" s="32" t="str">
        <f t="shared" ref="S48" ca="1" si="892">IF($B47&lt;=INDIRECT("areaNumBlock"&amp;$AV48),IF( ISBLANK(VLOOKUP(S$4&amp;$B47,INDIRECT("listResultBlock"&amp;$AV48),U$3,FALSE)),"",VLOOKUP(S$4&amp;$B47,INDIRECT("listResultBlock"&amp;$AV48),U$3,FALSE)),"")</f>
        <v/>
      </c>
      <c r="T48" s="33" t="str">
        <f t="shared" ref="T48" ca="1" si="893">IF($B47&lt;=INDIRECT("areaNumBlock"&amp;$AV48),IF( ISBLANK(VLOOKUP(T$4&amp;$B47,INDIRECT("listResultBlock"&amp;$AV48),T$3,FALSE)),"",VLOOKUP(T$4&amp;$B47,INDIRECT("listResultBlock"&amp;$AV48),T$3,FALSE)),"")</f>
        <v/>
      </c>
      <c r="U48" s="34" t="str">
        <f t="shared" ref="U48" ca="1" si="894">IF($B47&lt;=INDIRECT("areaNumBlock"&amp;$AV48),IF( ISBLANK(VLOOKUP(U$4&amp;$B47,INDIRECT("listResultBlock"&amp;$AV48),S$3,FALSE)),"",VLOOKUP(U$4&amp;$B47,INDIRECT("listResultBlock"&amp;$AV48),S$3,FALSE)),"")</f>
        <v/>
      </c>
      <c r="V48" s="32" t="str">
        <f t="shared" ref="V48" ca="1" si="895">IF($B47&lt;=INDIRECT("areaNumBlock"&amp;$AV48),IF( ISBLANK(VLOOKUP(V$4&amp;$B47,INDIRECT("listResultBlock"&amp;$AV48),X$3,FALSE)),"",VLOOKUP(V$4&amp;$B47,INDIRECT("listResultBlock"&amp;$AV48),X$3,FALSE)),"")</f>
        <v/>
      </c>
      <c r="W48" s="33" t="str">
        <f t="shared" ref="W48" ca="1" si="896">IF($B47&lt;=INDIRECT("areaNumBlock"&amp;$AV48),IF( ISBLANK(VLOOKUP(W$4&amp;$B47,INDIRECT("listResultBlock"&amp;$AV48),W$3,FALSE)),"",VLOOKUP(W$4&amp;$B47,INDIRECT("listResultBlock"&amp;$AV48),W$3,FALSE)),"")</f>
        <v/>
      </c>
      <c r="X48" s="34" t="str">
        <f t="shared" ref="X48" ca="1" si="897">IF($B47&lt;=INDIRECT("areaNumBlock"&amp;$AV48),IF( ISBLANK(VLOOKUP(X$4&amp;$B47,INDIRECT("listResultBlock"&amp;$AV48),V$3,FALSE)),"",VLOOKUP(X$4&amp;$B47,INDIRECT("listResultBlock"&amp;$AV48),V$3,FALSE)),"")</f>
        <v/>
      </c>
      <c r="Y48" s="32" t="str">
        <f t="shared" ref="Y48" ca="1" si="898">IF($B47&lt;=INDIRECT("areaNumBlock"&amp;$AV48),IF( ISBLANK(VLOOKUP(Y$4&amp;$B47,INDIRECT("listResultBlock"&amp;$AV48),AA$3,FALSE)),"",VLOOKUP(Y$4&amp;$B47,INDIRECT("listResultBlock"&amp;$AV48),AA$3,FALSE)),"")</f>
        <v/>
      </c>
      <c r="Z48" s="33" t="str">
        <f t="shared" ref="Z48" ca="1" si="899">IF($B47&lt;=INDIRECT("areaNumBlock"&amp;$AV48),IF( ISBLANK(VLOOKUP(Z$4&amp;$B47,INDIRECT("listResultBlock"&amp;$AV48),Z$3,FALSE)),"",VLOOKUP(Z$4&amp;$B47,INDIRECT("listResultBlock"&amp;$AV48),Z$3,FALSE)),"")</f>
        <v/>
      </c>
      <c r="AA48" s="34" t="str">
        <f t="shared" ref="AA48" ca="1" si="900">IF($B47&lt;=INDIRECT("areaNumBlock"&amp;$AV48),IF( ISBLANK(VLOOKUP(AA$4&amp;$B47,INDIRECT("listResultBlock"&amp;$AV48),Y$3,FALSE)),"",VLOOKUP(AA$4&amp;$B47,INDIRECT("listResultBlock"&amp;$AV48),Y$3,FALSE)),"")</f>
        <v/>
      </c>
      <c r="AB48" s="32" t="str">
        <f t="shared" ref="AB48" ca="1" si="901">IF($B47&lt;=INDIRECT("areaNumBlock"&amp;$AV48),IF( ISBLANK(VLOOKUP(AB$4&amp;$B47,INDIRECT("listResultBlock"&amp;$AV48),AD$3,FALSE)),"",VLOOKUP(AB$4&amp;$B47,INDIRECT("listResultBlock"&amp;$AV48),AD$3,FALSE)),"")</f>
        <v/>
      </c>
      <c r="AC48" s="33" t="str">
        <f t="shared" ref="AC48" ca="1" si="902">IF($B47&lt;=INDIRECT("areaNumBlock"&amp;$AV48),IF( ISBLANK(VLOOKUP(AC$4&amp;$B47,INDIRECT("listResultBlock"&amp;$AV48),AC$3,FALSE)),"",VLOOKUP(AC$4&amp;$B47,INDIRECT("listResultBlock"&amp;$AV48),AC$3,FALSE)),"")</f>
        <v/>
      </c>
      <c r="AD48" s="34" t="str">
        <f t="shared" ref="AD48" ca="1" si="903">IF($B47&lt;=INDIRECT("areaNumBlock"&amp;$AV48),IF( ISBLANK(VLOOKUP(AD$4&amp;$B47,INDIRECT("listResultBlock"&amp;$AV48),AB$3,FALSE)),"",VLOOKUP(AD$4&amp;$B47,INDIRECT("listResultBlock"&amp;$AV48),AB$3,FALSE)),"")</f>
        <v/>
      </c>
      <c r="AE48" s="26"/>
      <c r="AF48" s="27"/>
      <c r="AG48" s="28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105"/>
      <c r="AT48" s="107"/>
      <c r="AU48" s="25">
        <f t="shared" ref="AU48:AV48" si="904">AU47</f>
        <v>0</v>
      </c>
      <c r="AV48" s="25">
        <f t="shared" si="904"/>
        <v>2</v>
      </c>
    </row>
    <row r="50" spans="1:48" ht="25.35" customHeight="1" thickBot="1" x14ac:dyDescent="0.45">
      <c r="B50" s="44">
        <f ca="1">INDIRECT("areaNumBlock"&amp;AV50)</f>
        <v>8</v>
      </c>
      <c r="C50" s="14" t="str">
        <f ca="1">INDIRECT("areaNameBlock"&amp;AV50)</f>
        <v>２部Ｂブロック</v>
      </c>
      <c r="D50" s="75">
        <v>1</v>
      </c>
      <c r="E50" s="15">
        <v>1</v>
      </c>
      <c r="F50" s="76">
        <v>1</v>
      </c>
      <c r="G50" s="77">
        <v>2</v>
      </c>
      <c r="H50" s="15">
        <v>2</v>
      </c>
      <c r="I50" s="76">
        <v>2</v>
      </c>
      <c r="J50" s="77">
        <v>3</v>
      </c>
      <c r="K50" s="15">
        <v>3</v>
      </c>
      <c r="L50" s="76">
        <v>3</v>
      </c>
      <c r="M50" s="77">
        <v>4</v>
      </c>
      <c r="N50" s="15">
        <v>4</v>
      </c>
      <c r="O50" s="76">
        <v>4</v>
      </c>
      <c r="P50" s="77">
        <v>5</v>
      </c>
      <c r="Q50" s="15">
        <v>5</v>
      </c>
      <c r="R50" s="76">
        <v>5</v>
      </c>
      <c r="S50" s="77">
        <v>6</v>
      </c>
      <c r="T50" s="15">
        <v>6</v>
      </c>
      <c r="U50" s="76">
        <v>6</v>
      </c>
      <c r="V50" s="77">
        <v>7</v>
      </c>
      <c r="W50" s="15">
        <v>7</v>
      </c>
      <c r="X50" s="76">
        <v>7</v>
      </c>
      <c r="Y50" s="77">
        <v>8</v>
      </c>
      <c r="Z50" s="15">
        <v>8</v>
      </c>
      <c r="AA50" s="76">
        <v>8</v>
      </c>
      <c r="AB50" s="77">
        <v>9</v>
      </c>
      <c r="AC50" s="15">
        <v>9</v>
      </c>
      <c r="AD50" s="76">
        <v>9</v>
      </c>
      <c r="AE50" s="77">
        <v>10</v>
      </c>
      <c r="AF50" s="16">
        <v>10</v>
      </c>
      <c r="AG50" s="76">
        <v>10</v>
      </c>
      <c r="AH50" s="38" t="s">
        <v>40</v>
      </c>
      <c r="AI50" s="38" t="s">
        <v>41</v>
      </c>
      <c r="AJ50" s="38" t="s">
        <v>41</v>
      </c>
      <c r="AK50" s="38" t="s">
        <v>42</v>
      </c>
      <c r="AL50" s="38" t="s">
        <v>43</v>
      </c>
      <c r="AM50" s="38"/>
      <c r="AN50" s="38" t="s">
        <v>44</v>
      </c>
      <c r="AO50" s="38" t="s">
        <v>45</v>
      </c>
      <c r="AP50" s="38" t="s">
        <v>45</v>
      </c>
      <c r="AQ50" s="38" t="s">
        <v>46</v>
      </c>
      <c r="AR50" s="38" t="s">
        <v>47</v>
      </c>
      <c r="AS50" s="38" t="s">
        <v>48</v>
      </c>
      <c r="AT50" s="18" t="s">
        <v>49</v>
      </c>
      <c r="AU50" s="72">
        <v>0</v>
      </c>
      <c r="AV50" s="21">
        <v>3</v>
      </c>
    </row>
    <row r="51" spans="1:48" ht="30" customHeight="1" x14ac:dyDescent="0.4">
      <c r="B51" s="19"/>
      <c r="C51" s="79" t="str">
        <f ca="1">IF(B50=0,"","残り "&amp;(COMBIN(B50,2)-(SUM(AH52:AH71)/2))&amp;" 試合")</f>
        <v>残り 28 試合</v>
      </c>
      <c r="D51" s="113" t="str">
        <f ca="1">IF(E50&lt;=INDIRECT("areaNumBlock"&amp;$AV51),INDEX(INDIRECT("listTeamBlock"&amp;$AV51&amp;"c"),E50),"")</f>
        <v>入一</v>
      </c>
      <c r="E51" s="114"/>
      <c r="F51" s="114"/>
      <c r="G51" s="113" t="str">
        <f t="shared" ref="G51" ca="1" si="905">IF(H50&lt;=INDIRECT("areaNumBlock"&amp;$AV51),INDEX(INDIRECT("listTeamBlock"&amp;$AV51&amp;"c"),H50),"")</f>
        <v>馬三</v>
      </c>
      <c r="H51" s="114"/>
      <c r="I51" s="114"/>
      <c r="J51" s="113" t="str">
        <f t="shared" ref="J51" ca="1" si="906">IF(K50&lt;=INDIRECT("areaNumBlock"&amp;$AV51),INDEX(INDIRECT("listTeamBlock"&amp;$AV51&amp;"c"),K50),"")</f>
        <v>徳持</v>
      </c>
      <c r="K51" s="114"/>
      <c r="L51" s="114"/>
      <c r="M51" s="113" t="str">
        <f t="shared" ref="M51" ca="1" si="907">IF(N50&lt;=INDIRECT("areaNumBlock"&amp;$AV51),INDEX(INDIRECT("listTeamBlock"&amp;$AV51&amp;"c"),N50),"")</f>
        <v>大田</v>
      </c>
      <c r="N51" s="114"/>
      <c r="O51" s="114"/>
      <c r="P51" s="113" t="str">
        <f t="shared" ref="P51" ca="1" si="908">IF(Q50&lt;=INDIRECT("areaNumBlock"&amp;$AV51),INDEX(INDIRECT("listTeamBlock"&amp;$AV51&amp;"c"),Q50),"")</f>
        <v>松仙1st</v>
      </c>
      <c r="Q51" s="114"/>
      <c r="R51" s="114"/>
      <c r="S51" s="113" t="str">
        <f t="shared" ref="S51" ca="1" si="909">IF(T50&lt;=INDIRECT("areaNumBlock"&amp;$AV51),INDEX(INDIRECT("listTeamBlock"&amp;$AV51&amp;"c"),T50),"")</f>
        <v>池雪</v>
      </c>
      <c r="T51" s="114"/>
      <c r="U51" s="114"/>
      <c r="V51" s="113" t="str">
        <f t="shared" ref="V51" ca="1" si="910">IF(W50&lt;=INDIRECT("areaNumBlock"&amp;$AV51),INDEX(INDIRECT("listTeamBlock"&amp;$AV51&amp;"c"),W50),"")</f>
        <v>東一B</v>
      </c>
      <c r="W51" s="114"/>
      <c r="X51" s="114"/>
      <c r="Y51" s="113" t="str">
        <f t="shared" ref="Y51" ca="1" si="911">IF(Z50&lt;=INDIRECT("areaNumBlock"&amp;$AV51),INDEX(INDIRECT("listTeamBlock"&amp;$AV51&amp;"c"),Z50),"")</f>
        <v>萩羽</v>
      </c>
      <c r="Z51" s="114"/>
      <c r="AA51" s="114"/>
      <c r="AB51" s="113" t="str">
        <f t="shared" ref="AB51" ca="1" si="912">IF(AC50&lt;=INDIRECT("areaNumBlock"&amp;$AV51),INDEX(INDIRECT("listTeamBlock"&amp;$AV51&amp;"c"),AC50),"")</f>
        <v/>
      </c>
      <c r="AC51" s="114"/>
      <c r="AD51" s="114"/>
      <c r="AE51" s="113" t="str">
        <f t="shared" ref="AE51" ca="1" si="913">IF(AF50&lt;=INDIRECT("areaNumBlock"&amp;$AV51),INDEX(INDIRECT("listTeamBlock"&amp;$AV51&amp;"c"),AF50),"")</f>
        <v/>
      </c>
      <c r="AF51" s="114"/>
      <c r="AG51" s="114"/>
      <c r="AH51" s="20" t="s">
        <v>50</v>
      </c>
      <c r="AI51" s="20" t="s">
        <v>51</v>
      </c>
      <c r="AJ51" s="20" t="s">
        <v>52</v>
      </c>
      <c r="AK51" s="20" t="s">
        <v>53</v>
      </c>
      <c r="AL51" s="20" t="s">
        <v>54</v>
      </c>
      <c r="AM51" s="20" t="s">
        <v>55</v>
      </c>
      <c r="AN51" s="20" t="s">
        <v>56</v>
      </c>
      <c r="AO51" s="20" t="s">
        <v>57</v>
      </c>
      <c r="AP51" s="20" t="s">
        <v>51</v>
      </c>
      <c r="AQ51" s="20" t="s">
        <v>51</v>
      </c>
      <c r="AR51" s="20" t="s">
        <v>58</v>
      </c>
      <c r="AS51" s="20" t="s">
        <v>59</v>
      </c>
      <c r="AT51" s="21"/>
      <c r="AU51" s="21">
        <f>AU50</f>
        <v>0</v>
      </c>
      <c r="AV51" s="21">
        <f>AV50</f>
        <v>3</v>
      </c>
    </row>
    <row r="52" spans="1:48" ht="21" customHeight="1" x14ac:dyDescent="0.4">
      <c r="A52" s="7"/>
      <c r="B52" s="96">
        <v>1</v>
      </c>
      <c r="C52" s="98" t="str">
        <f ca="1">IF(B52&lt;=INDIRECT("areaNumBlock"&amp;$AV52),INDEX(INDIRECT("listTeamBlock"&amp;$AV52&amp;"b"),B52),"")</f>
        <v>入一SC</v>
      </c>
      <c r="D52" s="22"/>
      <c r="E52" s="23"/>
      <c r="F52" s="24"/>
      <c r="G52" s="112" t="str">
        <f ca="1">IF(OR(G53="",I53=""),"",IF(G53&gt;I53,"〇",IF(G53&lt;I53,IF(H53="◎","不","×"),"△")))</f>
        <v/>
      </c>
      <c r="H52" s="112"/>
      <c r="I52" s="112"/>
      <c r="J52" s="112" t="str">
        <f t="shared" ref="J52" ca="1" si="914">IF(OR(J53="",L53=""),"",IF(J53&gt;L53,"〇",IF(J53&lt;L53,IF(K53="◎","不","×"),"△")))</f>
        <v/>
      </c>
      <c r="K52" s="112"/>
      <c r="L52" s="112"/>
      <c r="M52" s="112" t="str">
        <f t="shared" ref="M52" ca="1" si="915">IF(OR(M53="",O53=""),"",IF(M53&gt;O53,"〇",IF(M53&lt;O53,IF(N53="◎","不","×"),"△")))</f>
        <v/>
      </c>
      <c r="N52" s="112"/>
      <c r="O52" s="112"/>
      <c r="P52" s="112" t="str">
        <f t="shared" ref="P52" ca="1" si="916">IF(OR(P53="",R53=""),"",IF(P53&gt;R53,"〇",IF(P53&lt;R53,IF(Q53="◎","不","×"),"△")))</f>
        <v/>
      </c>
      <c r="Q52" s="112"/>
      <c r="R52" s="112"/>
      <c r="S52" s="112" t="str">
        <f t="shared" ref="S52" ca="1" si="917">IF(OR(S53="",U53=""),"",IF(S53&gt;U53,"〇",IF(S53&lt;U53,IF(T53="◎","不","×"),"△")))</f>
        <v/>
      </c>
      <c r="T52" s="112"/>
      <c r="U52" s="112"/>
      <c r="V52" s="112" t="str">
        <f t="shared" ref="V52" ca="1" si="918">IF(OR(V53="",X53=""),"",IF(V53&gt;X53,"〇",IF(V53&lt;X53,IF(W53="◎","不","×"),"△")))</f>
        <v/>
      </c>
      <c r="W52" s="112"/>
      <c r="X52" s="112"/>
      <c r="Y52" s="112" t="str">
        <f t="shared" ref="Y52" ca="1" si="919">IF(OR(Y53="",AA53=""),"",IF(Y53&gt;AA53,"〇",IF(Y53&lt;AA53,IF(Z53="◎","不","×"),"△")))</f>
        <v/>
      </c>
      <c r="Z52" s="112"/>
      <c r="AA52" s="112"/>
      <c r="AB52" s="112" t="str">
        <f t="shared" ref="AB52" ca="1" si="920">IF(OR(AB53="",AD53=""),"",IF(AB53&gt;AD53,"〇",IF(AB53&lt;AD53,IF(AC53="◎","不","×"),"△")))</f>
        <v/>
      </c>
      <c r="AC52" s="112"/>
      <c r="AD52" s="112"/>
      <c r="AE52" s="112" t="str">
        <f t="shared" ref="AE52" ca="1" si="921">IF(OR(AE53="",AG53=""),"",IF(AE53&gt;AG53,"〇",IF(AE53&lt;AG53,IF(AF53="◎","不","×"),"△")))</f>
        <v/>
      </c>
      <c r="AF52" s="112"/>
      <c r="AG52" s="112"/>
      <c r="AH52" s="95">
        <f ca="1">IF(B52&lt;=INDIRECT("areaNumBlock"&amp;$AV53),SUM(AJ52:AM53),"")</f>
        <v>0</v>
      </c>
      <c r="AI52" s="93">
        <f ca="1">IF(B52&lt;=INDIRECT("areaNumBlock"&amp;$AV53),AJ52*3+AL52-(AM52*4),"")</f>
        <v>0</v>
      </c>
      <c r="AJ52" s="95">
        <f ca="1">IF($B52&lt;=INDIRECT("areaNumBlock"&amp;$AV53),COUNTIF($D52:$AG53,AJ$5),"")</f>
        <v>0</v>
      </c>
      <c r="AK52" s="95">
        <f ca="1">IF($B52&lt;=INDIRECT("areaNumBlock"&amp;$AV53),COUNTIF($D52:$AG53,AK$5),"")</f>
        <v>0</v>
      </c>
      <c r="AL52" s="95">
        <f ca="1">IF($B52&lt;=INDIRECT("areaNumBlock"&amp;$AV53),COUNTIF($D52:$AG53,AL$5),"")</f>
        <v>0</v>
      </c>
      <c r="AM52" s="95">
        <f ca="1">IF($B52&lt;=INDIRECT("areaNumBlock"&amp;$AV53),COUNTIF($D52:$AG53,AM$5),"")</f>
        <v>0</v>
      </c>
      <c r="AN52" s="95"/>
      <c r="AO52" s="93">
        <f ca="1">IF(B52&lt;=INDIRECT("areaNumBlock"&amp;$AV53),AP52-AQ52,"")</f>
        <v>0</v>
      </c>
      <c r="AP52" s="95">
        <f ca="1">IF(B52&lt;=INDIRECT("areaNumBlock"&amp;$AV53),SUM(D53,G53,J53,M53,P53,S53,V53,Y53,AB53,AE53),"")</f>
        <v>0</v>
      </c>
      <c r="AQ52" s="95">
        <f ca="1">IF(B52&lt;=INDIRECT("areaNumBlock"&amp;$AV53),SUM(F53,I53,L53,O53,R53,U53,X53,AA53,AD53,AG53),"")</f>
        <v>0</v>
      </c>
      <c r="AR52" s="95"/>
      <c r="AS52" s="104" t="str">
        <f ca="1">IF(AND(AU52=1,B52&lt;=INDIRECT("areaNumBlock"&amp;$AV53)),RANK(AT52,INDIRECT("areaRank"&amp;$AV53),0),"")</f>
        <v/>
      </c>
      <c r="AT52" s="106">
        <f ca="1">IF(B52&lt;=INDIRECT("areaNumBlock"&amp;$AV53),AI52*1000000+AN52*100000+AO52*1000+AP52*10+AR52,"")</f>
        <v>0</v>
      </c>
      <c r="AU52" s="25">
        <f>AU51</f>
        <v>0</v>
      </c>
      <c r="AV52" s="25">
        <f>AV51</f>
        <v>3</v>
      </c>
    </row>
    <row r="53" spans="1:48" ht="21" customHeight="1" x14ac:dyDescent="0.4">
      <c r="A53" s="7"/>
      <c r="B53" s="97"/>
      <c r="C53" s="99"/>
      <c r="D53" s="26"/>
      <c r="E53" s="27"/>
      <c r="F53" s="28"/>
      <c r="G53" s="29" t="str">
        <f ca="1">IF(G$4&lt;=INDIRECT("areaNumBlock"&amp;$AV53),IF( ISBLANK(VLOOKUP($B52&amp;G$4,INDIRECT("listResultBlock"&amp;$AV53),G$3,FALSE)),"",VLOOKUP($B52&amp;G$4,INDIRECT("listResultBlock"&amp;$AV53),G$3,FALSE)),"")</f>
        <v/>
      </c>
      <c r="H53" s="30" t="str">
        <f ca="1">IF(H$4&lt;=INDIRECT("areaNumBlock"&amp;$AV53),IF( ISBLANK(VLOOKUP($B52&amp;H$4,INDIRECT("listResultBlock"&amp;$AV53),H$3,FALSE)),"",VLOOKUP($B52&amp;H$4,INDIRECT("listResultBlock"&amp;$AV53),H$3,FALSE)),"")</f>
        <v/>
      </c>
      <c r="I53" s="31" t="str">
        <f ca="1">IF(I$4&lt;=INDIRECT("areaNumBlock"&amp;$AV53),IF( ISBLANK(VLOOKUP($B52&amp;I$4,INDIRECT("listResultBlock"&amp;$AV53),I$3,FALSE)),"",VLOOKUP($B52&amp;I$4,INDIRECT("listResultBlock"&amp;$AV53),I$3,FALSE)),"")</f>
        <v/>
      </c>
      <c r="J53" s="29" t="str">
        <f t="shared" ref="J53" ca="1" si="922">IF(J$4&lt;=INDIRECT("areaNumBlock"&amp;$AV53),IF( ISBLANK(VLOOKUP($B52&amp;J$4,INDIRECT("listResultBlock"&amp;$AV53),J$3,FALSE)),"",VLOOKUP($B52&amp;J$4,INDIRECT("listResultBlock"&amp;$AV53),J$3,FALSE)),"")</f>
        <v/>
      </c>
      <c r="K53" s="30" t="str">
        <f t="shared" ref="K53" ca="1" si="923">IF(K$4&lt;=INDIRECT("areaNumBlock"&amp;$AV53),IF( ISBLANK(VLOOKUP($B52&amp;K$4,INDIRECT("listResultBlock"&amp;$AV53),K$3,FALSE)),"",VLOOKUP($B52&amp;K$4,INDIRECT("listResultBlock"&amp;$AV53),K$3,FALSE)),"")</f>
        <v/>
      </c>
      <c r="L53" s="31" t="str">
        <f t="shared" ref="L53" ca="1" si="924">IF(L$4&lt;=INDIRECT("areaNumBlock"&amp;$AV53),IF( ISBLANK(VLOOKUP($B52&amp;L$4,INDIRECT("listResultBlock"&amp;$AV53),L$3,FALSE)),"",VLOOKUP($B52&amp;L$4,INDIRECT("listResultBlock"&amp;$AV53),L$3,FALSE)),"")</f>
        <v/>
      </c>
      <c r="M53" s="29" t="str">
        <f t="shared" ref="M53" ca="1" si="925">IF(M$4&lt;=INDIRECT("areaNumBlock"&amp;$AV53),IF( ISBLANK(VLOOKUP($B52&amp;M$4,INDIRECT("listResultBlock"&amp;$AV53),M$3,FALSE)),"",VLOOKUP($B52&amp;M$4,INDIRECT("listResultBlock"&amp;$AV53),M$3,FALSE)),"")</f>
        <v/>
      </c>
      <c r="N53" s="30" t="str">
        <f t="shared" ref="N53" ca="1" si="926">IF(N$4&lt;=INDIRECT("areaNumBlock"&amp;$AV53),IF( ISBLANK(VLOOKUP($B52&amp;N$4,INDIRECT("listResultBlock"&amp;$AV53),N$3,FALSE)),"",VLOOKUP($B52&amp;N$4,INDIRECT("listResultBlock"&amp;$AV53),N$3,FALSE)),"")</f>
        <v/>
      </c>
      <c r="O53" s="31" t="str">
        <f t="shared" ref="O53" ca="1" si="927">IF(O$4&lt;=INDIRECT("areaNumBlock"&amp;$AV53),IF( ISBLANK(VLOOKUP($B52&amp;O$4,INDIRECT("listResultBlock"&amp;$AV53),O$3,FALSE)),"",VLOOKUP($B52&amp;O$4,INDIRECT("listResultBlock"&amp;$AV53),O$3,FALSE)),"")</f>
        <v/>
      </c>
      <c r="P53" s="29" t="str">
        <f t="shared" ref="P53" ca="1" si="928">IF(P$4&lt;=INDIRECT("areaNumBlock"&amp;$AV53),IF( ISBLANK(VLOOKUP($B52&amp;P$4,INDIRECT("listResultBlock"&amp;$AV53),P$3,FALSE)),"",VLOOKUP($B52&amp;P$4,INDIRECT("listResultBlock"&amp;$AV53),P$3,FALSE)),"")</f>
        <v/>
      </c>
      <c r="Q53" s="30" t="str">
        <f t="shared" ref="Q53" ca="1" si="929">IF(Q$4&lt;=INDIRECT("areaNumBlock"&amp;$AV53),IF( ISBLANK(VLOOKUP($B52&amp;Q$4,INDIRECT("listResultBlock"&amp;$AV53),Q$3,FALSE)),"",VLOOKUP($B52&amp;Q$4,INDIRECT("listResultBlock"&amp;$AV53),Q$3,FALSE)),"")</f>
        <v/>
      </c>
      <c r="R53" s="31" t="str">
        <f t="shared" ref="R53" ca="1" si="930">IF(R$4&lt;=INDIRECT("areaNumBlock"&amp;$AV53),IF( ISBLANK(VLOOKUP($B52&amp;R$4,INDIRECT("listResultBlock"&amp;$AV53),R$3,FALSE)),"",VLOOKUP($B52&amp;R$4,INDIRECT("listResultBlock"&amp;$AV53),R$3,FALSE)),"")</f>
        <v/>
      </c>
      <c r="S53" s="29" t="str">
        <f t="shared" ref="S53" ca="1" si="931">IF(S$4&lt;=INDIRECT("areaNumBlock"&amp;$AV53),IF( ISBLANK(VLOOKUP($B52&amp;S$4,INDIRECT("listResultBlock"&amp;$AV53),S$3,FALSE)),"",VLOOKUP($B52&amp;S$4,INDIRECT("listResultBlock"&amp;$AV53),S$3,FALSE)),"")</f>
        <v/>
      </c>
      <c r="T53" s="30" t="str">
        <f t="shared" ref="T53" ca="1" si="932">IF(T$4&lt;=INDIRECT("areaNumBlock"&amp;$AV53),IF( ISBLANK(VLOOKUP($B52&amp;T$4,INDIRECT("listResultBlock"&amp;$AV53),T$3,FALSE)),"",VLOOKUP($B52&amp;T$4,INDIRECT("listResultBlock"&amp;$AV53),T$3,FALSE)),"")</f>
        <v/>
      </c>
      <c r="U53" s="31" t="str">
        <f t="shared" ref="U53" ca="1" si="933">IF(U$4&lt;=INDIRECT("areaNumBlock"&amp;$AV53),IF( ISBLANK(VLOOKUP($B52&amp;U$4,INDIRECT("listResultBlock"&amp;$AV53),U$3,FALSE)),"",VLOOKUP($B52&amp;U$4,INDIRECT("listResultBlock"&amp;$AV53),U$3,FALSE)),"")</f>
        <v/>
      </c>
      <c r="V53" s="29" t="str">
        <f t="shared" ref="V53" ca="1" si="934">IF(V$4&lt;=INDIRECT("areaNumBlock"&amp;$AV53),IF( ISBLANK(VLOOKUP($B52&amp;V$4,INDIRECT("listResultBlock"&amp;$AV53),V$3,FALSE)),"",VLOOKUP($B52&amp;V$4,INDIRECT("listResultBlock"&amp;$AV53),V$3,FALSE)),"")</f>
        <v/>
      </c>
      <c r="W53" s="30" t="str">
        <f t="shared" ref="W53" ca="1" si="935">IF(W$4&lt;=INDIRECT("areaNumBlock"&amp;$AV53),IF( ISBLANK(VLOOKUP($B52&amp;W$4,INDIRECT("listResultBlock"&amp;$AV53),W$3,FALSE)),"",VLOOKUP($B52&amp;W$4,INDIRECT("listResultBlock"&amp;$AV53),W$3,FALSE)),"")</f>
        <v/>
      </c>
      <c r="X53" s="31" t="str">
        <f t="shared" ref="X53" ca="1" si="936">IF(X$4&lt;=INDIRECT("areaNumBlock"&amp;$AV53),IF( ISBLANK(VLOOKUP($B52&amp;X$4,INDIRECT("listResultBlock"&amp;$AV53),X$3,FALSE)),"",VLOOKUP($B52&amp;X$4,INDIRECT("listResultBlock"&amp;$AV53),X$3,FALSE)),"")</f>
        <v/>
      </c>
      <c r="Y53" s="29" t="str">
        <f t="shared" ref="Y53" ca="1" si="937">IF(Y$4&lt;=INDIRECT("areaNumBlock"&amp;$AV53),IF( ISBLANK(VLOOKUP($B52&amp;Y$4,INDIRECT("listResultBlock"&amp;$AV53),Y$3,FALSE)),"",VLOOKUP($B52&amp;Y$4,INDIRECT("listResultBlock"&amp;$AV53),Y$3,FALSE)),"")</f>
        <v/>
      </c>
      <c r="Z53" s="30" t="str">
        <f t="shared" ref="Z53" ca="1" si="938">IF(Z$4&lt;=INDIRECT("areaNumBlock"&amp;$AV53),IF( ISBLANK(VLOOKUP($B52&amp;Z$4,INDIRECT("listResultBlock"&amp;$AV53),Z$3,FALSE)),"",VLOOKUP($B52&amp;Z$4,INDIRECT("listResultBlock"&amp;$AV53),Z$3,FALSE)),"")</f>
        <v/>
      </c>
      <c r="AA53" s="31" t="str">
        <f t="shared" ref="AA53" ca="1" si="939">IF(AA$4&lt;=INDIRECT("areaNumBlock"&amp;$AV53),IF( ISBLANK(VLOOKUP($B52&amp;AA$4,INDIRECT("listResultBlock"&amp;$AV53),AA$3,FALSE)),"",VLOOKUP($B52&amp;AA$4,INDIRECT("listResultBlock"&amp;$AV53),AA$3,FALSE)),"")</f>
        <v/>
      </c>
      <c r="AB53" s="29" t="str">
        <f t="shared" ref="AB53" ca="1" si="940">IF(AB$4&lt;=INDIRECT("areaNumBlock"&amp;$AV53),IF( ISBLANK(VLOOKUP($B52&amp;AB$4,INDIRECT("listResultBlock"&amp;$AV53),AB$3,FALSE)),"",VLOOKUP($B52&amp;AB$4,INDIRECT("listResultBlock"&amp;$AV53),AB$3,FALSE)),"")</f>
        <v/>
      </c>
      <c r="AC53" s="30" t="str">
        <f t="shared" ref="AC53" ca="1" si="941">IF(AC$4&lt;=INDIRECT("areaNumBlock"&amp;$AV53),IF( ISBLANK(VLOOKUP($B52&amp;AC$4,INDIRECT("listResultBlock"&amp;$AV53),AC$3,FALSE)),"",VLOOKUP($B52&amp;AC$4,INDIRECT("listResultBlock"&amp;$AV53),AC$3,FALSE)),"")</f>
        <v/>
      </c>
      <c r="AD53" s="31" t="str">
        <f t="shared" ref="AD53" ca="1" si="942">IF(AD$4&lt;=INDIRECT("areaNumBlock"&amp;$AV53),IF( ISBLANK(VLOOKUP($B52&amp;AD$4,INDIRECT("listResultBlock"&amp;$AV53),AD$3,FALSE)),"",VLOOKUP($B52&amp;AD$4,INDIRECT("listResultBlock"&amp;$AV53),AD$3,FALSE)),"")</f>
        <v/>
      </c>
      <c r="AE53" s="29" t="str">
        <f t="shared" ref="AE53" ca="1" si="943">IF(AE$4&lt;=INDIRECT("areaNumBlock"&amp;$AV53),IF( ISBLANK(VLOOKUP($B52&amp;AE$4,INDIRECT("listResultBlock"&amp;$AV53),AE$3,FALSE)),"",VLOOKUP($B52&amp;AE$4,INDIRECT("listResultBlock"&amp;$AV53),AE$3,FALSE)),"")</f>
        <v/>
      </c>
      <c r="AF53" s="30" t="str">
        <f t="shared" ref="AF53" ca="1" si="944">IF(AF$4&lt;=INDIRECT("areaNumBlock"&amp;$AV53),IF( ISBLANK(VLOOKUP($B52&amp;AF$4,INDIRECT("listResultBlock"&amp;$AV53),AF$3,FALSE)),"",VLOOKUP($B52&amp;AF$4,INDIRECT("listResultBlock"&amp;$AV53),AF$3,FALSE)),"")</f>
        <v/>
      </c>
      <c r="AG53" s="31" t="str">
        <f t="shared" ref="AG53" ca="1" si="945">IF(AG$4&lt;=INDIRECT("areaNumBlock"&amp;$AV53),IF( ISBLANK(VLOOKUP($B52&amp;AG$4,INDIRECT("listResultBlock"&amp;$AV53),AG$3,FALSE)),"",VLOOKUP($B52&amp;AG$4,INDIRECT("listResultBlock"&amp;$AV53),AG$3,FALSE)),"")</f>
        <v/>
      </c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105"/>
      <c r="AT53" s="107"/>
      <c r="AU53" s="25">
        <f t="shared" ref="AU53:AV53" si="946">AU52</f>
        <v>0</v>
      </c>
      <c r="AV53" s="25">
        <f t="shared" si="946"/>
        <v>3</v>
      </c>
    </row>
    <row r="54" spans="1:48" ht="21" customHeight="1" x14ac:dyDescent="0.4">
      <c r="A54" s="7"/>
      <c r="B54" s="96">
        <v>2</v>
      </c>
      <c r="C54" s="98" t="str">
        <f t="shared" ref="C54" ca="1" si="947">IF(B54&lt;=INDIRECT("areaNumBlock"&amp;$AV54),INDEX(INDIRECT("listTeamBlock"&amp;$AV54&amp;"b"),B54),"")</f>
        <v>馬三SC</v>
      </c>
      <c r="D54" s="100" t="str">
        <f ca="1">IF(OR(D55="",F55=""),"",IF(D55&gt;F55,"〇",IF(D55&lt;F55,IF(E55="◎","不","×"),"△")))</f>
        <v/>
      </c>
      <c r="E54" s="100"/>
      <c r="F54" s="100"/>
      <c r="G54" s="22"/>
      <c r="H54" s="23"/>
      <c r="I54" s="24"/>
      <c r="J54" s="100" t="str">
        <f t="shared" ref="J54" ca="1" si="948">IF(OR(J55="",L55=""),"",IF(J55&gt;L55,"〇",IF(J55&lt;L55,IF(K55="◎","不","×"),"△")))</f>
        <v/>
      </c>
      <c r="K54" s="100"/>
      <c r="L54" s="100"/>
      <c r="M54" s="100" t="str">
        <f t="shared" ref="M54" ca="1" si="949">IF(OR(M55="",O55=""),"",IF(M55&gt;O55,"〇",IF(M55&lt;O55,IF(N55="◎","不","×"),"△")))</f>
        <v/>
      </c>
      <c r="N54" s="100"/>
      <c r="O54" s="100"/>
      <c r="P54" s="100" t="str">
        <f t="shared" ref="P54" ca="1" si="950">IF(OR(P55="",R55=""),"",IF(P55&gt;R55,"〇",IF(P55&lt;R55,IF(Q55="◎","不","×"),"△")))</f>
        <v/>
      </c>
      <c r="Q54" s="100"/>
      <c r="R54" s="100"/>
      <c r="S54" s="100" t="str">
        <f t="shared" ref="S54" ca="1" si="951">IF(OR(S55="",U55=""),"",IF(S55&gt;U55,"〇",IF(S55&lt;U55,IF(T55="◎","不","×"),"△")))</f>
        <v/>
      </c>
      <c r="T54" s="100"/>
      <c r="U54" s="100"/>
      <c r="V54" s="100" t="str">
        <f t="shared" ref="V54" ca="1" si="952">IF(OR(V55="",X55=""),"",IF(V55&gt;X55,"〇",IF(V55&lt;X55,IF(W55="◎","不","×"),"△")))</f>
        <v/>
      </c>
      <c r="W54" s="100"/>
      <c r="X54" s="100"/>
      <c r="Y54" s="100" t="str">
        <f t="shared" ref="Y54" ca="1" si="953">IF(OR(Y55="",AA55=""),"",IF(Y55&gt;AA55,"〇",IF(Y55&lt;AA55,IF(Z55="◎","不","×"),"△")))</f>
        <v/>
      </c>
      <c r="Z54" s="100"/>
      <c r="AA54" s="100"/>
      <c r="AB54" s="100" t="str">
        <f t="shared" ref="AB54" ca="1" si="954">IF(OR(AB55="",AD55=""),"",IF(AB55&gt;AD55,"〇",IF(AB55&lt;AD55,IF(AC55="◎","不","×"),"△")))</f>
        <v/>
      </c>
      <c r="AC54" s="100"/>
      <c r="AD54" s="100"/>
      <c r="AE54" s="100" t="str">
        <f t="shared" ref="AE54" ca="1" si="955">IF(OR(AE55="",AG55=""),"",IF(AE55&gt;AG55,"〇",IF(AE55&lt;AG55,IF(AF55="◎","不","×"),"△")))</f>
        <v/>
      </c>
      <c r="AF54" s="100"/>
      <c r="AG54" s="100"/>
      <c r="AH54" s="95">
        <f t="shared" ref="AH54" ca="1" si="956">IF(B54&lt;=INDIRECT("areaNumBlock"&amp;$AV55),SUM(AJ54:AM55),"")</f>
        <v>0</v>
      </c>
      <c r="AI54" s="93">
        <f t="shared" ref="AI54" ca="1" si="957">IF(B54&lt;=INDIRECT("areaNumBlock"&amp;$AV55),AJ54*3+AL54-(AM54*4),"")</f>
        <v>0</v>
      </c>
      <c r="AJ54" s="95">
        <f t="shared" ref="AJ54:AM54" ca="1" si="958">IF($B54&lt;=INDIRECT("areaNumBlock"&amp;$AV55),COUNTIF($D54:$AG55,AJ$5),"")</f>
        <v>0</v>
      </c>
      <c r="AK54" s="95">
        <f t="shared" ca="1" si="958"/>
        <v>0</v>
      </c>
      <c r="AL54" s="95">
        <f t="shared" ca="1" si="958"/>
        <v>0</v>
      </c>
      <c r="AM54" s="95">
        <f t="shared" ca="1" si="958"/>
        <v>0</v>
      </c>
      <c r="AN54" s="95"/>
      <c r="AO54" s="93">
        <f t="shared" ref="AO54" ca="1" si="959">IF(B54&lt;=INDIRECT("areaNumBlock"&amp;$AV55),AP54-AQ54,"")</f>
        <v>0</v>
      </c>
      <c r="AP54" s="95">
        <f t="shared" ref="AP54" ca="1" si="960">IF(B54&lt;=INDIRECT("areaNumBlock"&amp;$AV55),SUM(D55,G55,J55,M55,P55,S55,V55,Y55,AB55,AE55),"")</f>
        <v>0</v>
      </c>
      <c r="AQ54" s="95">
        <f t="shared" ref="AQ54" ca="1" si="961">IF(B54&lt;=INDIRECT("areaNumBlock"&amp;$AV55),SUM(F55,I55,L55,O55,R55,U55,X55,AA55,AD55,AG55),"")</f>
        <v>0</v>
      </c>
      <c r="AR54" s="95"/>
      <c r="AS54" s="104" t="str">
        <f t="shared" ref="AS54" ca="1" si="962">IF(AND(AU54=1,B54&lt;=INDIRECT("areaNumBlock"&amp;$AV55)),RANK(AT54,INDIRECT("areaRank"&amp;$AV55),0),"")</f>
        <v/>
      </c>
      <c r="AT54" s="106">
        <f t="shared" ref="AT54" ca="1" si="963">IF(B54&lt;=INDIRECT("areaNumBlock"&amp;$AV55),AI54*1000000+AN54*100000+AO54*1000+AP54*10+AR54,"")</f>
        <v>0</v>
      </c>
      <c r="AU54" s="25">
        <f t="shared" ref="AU54:AV54" si="964">AU53</f>
        <v>0</v>
      </c>
      <c r="AV54" s="25">
        <f t="shared" si="964"/>
        <v>3</v>
      </c>
    </row>
    <row r="55" spans="1:48" ht="21" customHeight="1" x14ac:dyDescent="0.4">
      <c r="A55" s="7"/>
      <c r="B55" s="97"/>
      <c r="C55" s="99"/>
      <c r="D55" s="32" t="str">
        <f ca="1">IF($B54&lt;=INDIRECT("areaNumBlock"&amp;$AV55),IF( ISBLANK(VLOOKUP(D$4&amp;$B54,INDIRECT("listResultBlock"&amp;$AV55),F$3,FALSE)),"",VLOOKUP(D$4&amp;$B54,INDIRECT("listResultBlock"&amp;$AV55),F$3,FALSE)),"")</f>
        <v/>
      </c>
      <c r="E55" s="33" t="str">
        <f ca="1">IF($B54&lt;=INDIRECT("areaNumBlock"&amp;$AV55),IF( ISBLANK(VLOOKUP(E$4&amp;$B54,INDIRECT("listResultBlock"&amp;$AV55),E$3,FALSE)),"",VLOOKUP(E$4&amp;$B54,INDIRECT("listResultBlock"&amp;$AV55),E$3,FALSE)),"")</f>
        <v/>
      </c>
      <c r="F55" s="34" t="str">
        <f ca="1">IF($B54&lt;=INDIRECT("areaNumBlock"&amp;$AV55),IF( ISBLANK(VLOOKUP(F$4&amp;$B54,INDIRECT("listResultBlock"&amp;$AV55),D$3,FALSE)),"",VLOOKUP(F$4&amp;$B54,INDIRECT("listResultBlock"&amp;$AV55),D$3,FALSE)),"")</f>
        <v/>
      </c>
      <c r="G55" s="26"/>
      <c r="H55" s="27"/>
      <c r="I55" s="28"/>
      <c r="J55" s="32" t="str">
        <f t="shared" ref="J55" ca="1" si="965">IF(J$4&lt;=INDIRECT("areaNumBlock"&amp;$AV55),IF( ISBLANK(VLOOKUP($B54&amp;J$4,INDIRECT("listResultBlock"&amp;$AV55),J$3,FALSE)),"",VLOOKUP($B54&amp;J$4,INDIRECT("listResultBlock"&amp;$AV55),J$3,FALSE)),"")</f>
        <v/>
      </c>
      <c r="K55" s="33" t="str">
        <f t="shared" ref="K55" ca="1" si="966">IF(K$4&lt;=INDIRECT("areaNumBlock"&amp;$AV55),IF( ISBLANK(VLOOKUP($B54&amp;K$4,INDIRECT("listResultBlock"&amp;$AV55),K$3,FALSE)),"",VLOOKUP($B54&amp;K$4,INDIRECT("listResultBlock"&amp;$AV55),K$3,FALSE)),"")</f>
        <v/>
      </c>
      <c r="L55" s="34" t="str">
        <f t="shared" ref="L55" ca="1" si="967">IF(L$4&lt;=INDIRECT("areaNumBlock"&amp;$AV55),IF( ISBLANK(VLOOKUP($B54&amp;L$4,INDIRECT("listResultBlock"&amp;$AV55),L$3,FALSE)),"",VLOOKUP($B54&amp;L$4,INDIRECT("listResultBlock"&amp;$AV55),L$3,FALSE)),"")</f>
        <v/>
      </c>
      <c r="M55" s="32" t="str">
        <f t="shared" ref="M55" ca="1" si="968">IF(M$4&lt;=INDIRECT("areaNumBlock"&amp;$AV55),IF( ISBLANK(VLOOKUP($B54&amp;M$4,INDIRECT("listResultBlock"&amp;$AV55),M$3,FALSE)),"",VLOOKUP($B54&amp;M$4,INDIRECT("listResultBlock"&amp;$AV55),M$3,FALSE)),"")</f>
        <v/>
      </c>
      <c r="N55" s="33" t="str">
        <f t="shared" ref="N55" ca="1" si="969">IF(N$4&lt;=INDIRECT("areaNumBlock"&amp;$AV55),IF( ISBLANK(VLOOKUP($B54&amp;N$4,INDIRECT("listResultBlock"&amp;$AV55),N$3,FALSE)),"",VLOOKUP($B54&amp;N$4,INDIRECT("listResultBlock"&amp;$AV55),N$3,FALSE)),"")</f>
        <v/>
      </c>
      <c r="O55" s="34" t="str">
        <f t="shared" ref="O55" ca="1" si="970">IF(O$4&lt;=INDIRECT("areaNumBlock"&amp;$AV55),IF( ISBLANK(VLOOKUP($B54&amp;O$4,INDIRECT("listResultBlock"&amp;$AV55),O$3,FALSE)),"",VLOOKUP($B54&amp;O$4,INDIRECT("listResultBlock"&amp;$AV55),O$3,FALSE)),"")</f>
        <v/>
      </c>
      <c r="P55" s="32" t="str">
        <f t="shared" ref="P55" ca="1" si="971">IF(P$4&lt;=INDIRECT("areaNumBlock"&amp;$AV55),IF( ISBLANK(VLOOKUP($B54&amp;P$4,INDIRECT("listResultBlock"&amp;$AV55),P$3,FALSE)),"",VLOOKUP($B54&amp;P$4,INDIRECT("listResultBlock"&amp;$AV55),P$3,FALSE)),"")</f>
        <v/>
      </c>
      <c r="Q55" s="33" t="str">
        <f t="shared" ref="Q55" ca="1" si="972">IF(Q$4&lt;=INDIRECT("areaNumBlock"&amp;$AV55),IF( ISBLANK(VLOOKUP($B54&amp;Q$4,INDIRECT("listResultBlock"&amp;$AV55),Q$3,FALSE)),"",VLOOKUP($B54&amp;Q$4,INDIRECT("listResultBlock"&amp;$AV55),Q$3,FALSE)),"")</f>
        <v/>
      </c>
      <c r="R55" s="34" t="str">
        <f t="shared" ref="R55" ca="1" si="973">IF(R$4&lt;=INDIRECT("areaNumBlock"&amp;$AV55),IF( ISBLANK(VLOOKUP($B54&amp;R$4,INDIRECT("listResultBlock"&amp;$AV55),R$3,FALSE)),"",VLOOKUP($B54&amp;R$4,INDIRECT("listResultBlock"&amp;$AV55),R$3,FALSE)),"")</f>
        <v/>
      </c>
      <c r="S55" s="32" t="str">
        <f t="shared" ref="S55" ca="1" si="974">IF(S$4&lt;=INDIRECT("areaNumBlock"&amp;$AV55),IF( ISBLANK(VLOOKUP($B54&amp;S$4,INDIRECT("listResultBlock"&amp;$AV55),S$3,FALSE)),"",VLOOKUP($B54&amp;S$4,INDIRECT("listResultBlock"&amp;$AV55),S$3,FALSE)),"")</f>
        <v/>
      </c>
      <c r="T55" s="33" t="str">
        <f t="shared" ref="T55" ca="1" si="975">IF(T$4&lt;=INDIRECT("areaNumBlock"&amp;$AV55),IF( ISBLANK(VLOOKUP($B54&amp;T$4,INDIRECT("listResultBlock"&amp;$AV55),T$3,FALSE)),"",VLOOKUP($B54&amp;T$4,INDIRECT("listResultBlock"&amp;$AV55),T$3,FALSE)),"")</f>
        <v/>
      </c>
      <c r="U55" s="34" t="str">
        <f t="shared" ref="U55" ca="1" si="976">IF(U$4&lt;=INDIRECT("areaNumBlock"&amp;$AV55),IF( ISBLANK(VLOOKUP($B54&amp;U$4,INDIRECT("listResultBlock"&amp;$AV55),U$3,FALSE)),"",VLOOKUP($B54&amp;U$4,INDIRECT("listResultBlock"&amp;$AV55),U$3,FALSE)),"")</f>
        <v/>
      </c>
      <c r="V55" s="32" t="str">
        <f t="shared" ref="V55" ca="1" si="977">IF(V$4&lt;=INDIRECT("areaNumBlock"&amp;$AV55),IF( ISBLANK(VLOOKUP($B54&amp;V$4,INDIRECT("listResultBlock"&amp;$AV55),V$3,FALSE)),"",VLOOKUP($B54&amp;V$4,INDIRECT("listResultBlock"&amp;$AV55),V$3,FALSE)),"")</f>
        <v/>
      </c>
      <c r="W55" s="33" t="str">
        <f t="shared" ref="W55" ca="1" si="978">IF(W$4&lt;=INDIRECT("areaNumBlock"&amp;$AV55),IF( ISBLANK(VLOOKUP($B54&amp;W$4,INDIRECT("listResultBlock"&amp;$AV55),W$3,FALSE)),"",VLOOKUP($B54&amp;W$4,INDIRECT("listResultBlock"&amp;$AV55),W$3,FALSE)),"")</f>
        <v/>
      </c>
      <c r="X55" s="34" t="str">
        <f t="shared" ref="X55" ca="1" si="979">IF(X$4&lt;=INDIRECT("areaNumBlock"&amp;$AV55),IF( ISBLANK(VLOOKUP($B54&amp;X$4,INDIRECT("listResultBlock"&amp;$AV55),X$3,FALSE)),"",VLOOKUP($B54&amp;X$4,INDIRECT("listResultBlock"&amp;$AV55),X$3,FALSE)),"")</f>
        <v/>
      </c>
      <c r="Y55" s="32" t="str">
        <f t="shared" ref="Y55" ca="1" si="980">IF(Y$4&lt;=INDIRECT("areaNumBlock"&amp;$AV55),IF( ISBLANK(VLOOKUP($B54&amp;Y$4,INDIRECT("listResultBlock"&amp;$AV55),Y$3,FALSE)),"",VLOOKUP($B54&amp;Y$4,INDIRECT("listResultBlock"&amp;$AV55),Y$3,FALSE)),"")</f>
        <v/>
      </c>
      <c r="Z55" s="33" t="str">
        <f t="shared" ref="Z55" ca="1" si="981">IF(Z$4&lt;=INDIRECT("areaNumBlock"&amp;$AV55),IF( ISBLANK(VLOOKUP($B54&amp;Z$4,INDIRECT("listResultBlock"&amp;$AV55),Z$3,FALSE)),"",VLOOKUP($B54&amp;Z$4,INDIRECT("listResultBlock"&amp;$AV55),Z$3,FALSE)),"")</f>
        <v/>
      </c>
      <c r="AA55" s="34" t="str">
        <f t="shared" ref="AA55" ca="1" si="982">IF(AA$4&lt;=INDIRECT("areaNumBlock"&amp;$AV55),IF( ISBLANK(VLOOKUP($B54&amp;AA$4,INDIRECT("listResultBlock"&amp;$AV55),AA$3,FALSE)),"",VLOOKUP($B54&amp;AA$4,INDIRECT("listResultBlock"&amp;$AV55),AA$3,FALSE)),"")</f>
        <v/>
      </c>
      <c r="AB55" s="32" t="str">
        <f t="shared" ref="AB55" ca="1" si="983">IF(AB$4&lt;=INDIRECT("areaNumBlock"&amp;$AV55),IF( ISBLANK(VLOOKUP($B54&amp;AB$4,INDIRECT("listResultBlock"&amp;$AV55),AB$3,FALSE)),"",VLOOKUP($B54&amp;AB$4,INDIRECT("listResultBlock"&amp;$AV55),AB$3,FALSE)),"")</f>
        <v/>
      </c>
      <c r="AC55" s="33" t="str">
        <f t="shared" ref="AC55" ca="1" si="984">IF(AC$4&lt;=INDIRECT("areaNumBlock"&amp;$AV55),IF( ISBLANK(VLOOKUP($B54&amp;AC$4,INDIRECT("listResultBlock"&amp;$AV55),AC$3,FALSE)),"",VLOOKUP($B54&amp;AC$4,INDIRECT("listResultBlock"&amp;$AV55),AC$3,FALSE)),"")</f>
        <v/>
      </c>
      <c r="AD55" s="34" t="str">
        <f t="shared" ref="AD55" ca="1" si="985">IF(AD$4&lt;=INDIRECT("areaNumBlock"&amp;$AV55),IF( ISBLANK(VLOOKUP($B54&amp;AD$4,INDIRECT("listResultBlock"&amp;$AV55),AD$3,FALSE)),"",VLOOKUP($B54&amp;AD$4,INDIRECT("listResultBlock"&amp;$AV55),AD$3,FALSE)),"")</f>
        <v/>
      </c>
      <c r="AE55" s="32" t="str">
        <f t="shared" ref="AE55" ca="1" si="986">IF(AE$4&lt;=INDIRECT("areaNumBlock"&amp;$AV55),IF( ISBLANK(VLOOKUP($B54&amp;AE$4,INDIRECT("listResultBlock"&amp;$AV55),AE$3,FALSE)),"",VLOOKUP($B54&amp;AE$4,INDIRECT("listResultBlock"&amp;$AV55),AE$3,FALSE)),"")</f>
        <v/>
      </c>
      <c r="AF55" s="33" t="str">
        <f t="shared" ref="AF55" ca="1" si="987">IF(AF$4&lt;=INDIRECT("areaNumBlock"&amp;$AV55),IF( ISBLANK(VLOOKUP($B54&amp;AF$4,INDIRECT("listResultBlock"&amp;$AV55),AF$3,FALSE)),"",VLOOKUP($B54&amp;AF$4,INDIRECT("listResultBlock"&amp;$AV55),AF$3,FALSE)),"")</f>
        <v/>
      </c>
      <c r="AG55" s="34" t="str">
        <f t="shared" ref="AG55" ca="1" si="988">IF(AG$4&lt;=INDIRECT("areaNumBlock"&amp;$AV55),IF( ISBLANK(VLOOKUP($B54&amp;AG$4,INDIRECT("listResultBlock"&amp;$AV55),AG$3,FALSE)),"",VLOOKUP($B54&amp;AG$4,INDIRECT("listResultBlock"&amp;$AV55),AG$3,FALSE)),"")</f>
        <v/>
      </c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105"/>
      <c r="AT55" s="107"/>
      <c r="AU55" s="25">
        <f t="shared" ref="AU55:AV55" si="989">AU54</f>
        <v>0</v>
      </c>
      <c r="AV55" s="25">
        <f t="shared" si="989"/>
        <v>3</v>
      </c>
    </row>
    <row r="56" spans="1:48" ht="21" customHeight="1" x14ac:dyDescent="0.4">
      <c r="A56" s="7"/>
      <c r="B56" s="96">
        <v>3</v>
      </c>
      <c r="C56" s="98" t="str">
        <f t="shared" ref="C56" ca="1" si="990">IF(B56&lt;=INDIRECT("areaNumBlock"&amp;$AV56),INDEX(INDIRECT("listTeamBlock"&amp;$AV56&amp;"b"),B56),"")</f>
        <v>徳持FC</v>
      </c>
      <c r="D56" s="108" t="str">
        <f t="shared" ref="D56" ca="1" si="991">IF(OR(D57="",F57=""),"",IF(D57&gt;F57,"〇",IF(D57&lt;F57,IF(E57="◎","不","×"),"△")))</f>
        <v/>
      </c>
      <c r="E56" s="108"/>
      <c r="F56" s="108"/>
      <c r="G56" s="108" t="str">
        <f t="shared" ref="G56" ca="1" si="992">IF(OR(G57="",I57=""),"",IF(G57&gt;I57,"〇",IF(G57&lt;I57,IF(H57="◎","不","×"),"△")))</f>
        <v/>
      </c>
      <c r="H56" s="108"/>
      <c r="I56" s="108"/>
      <c r="J56" s="22"/>
      <c r="K56" s="23"/>
      <c r="L56" s="24"/>
      <c r="M56" s="108" t="str">
        <f t="shared" ref="M56" ca="1" si="993">IF(OR(M57="",O57=""),"",IF(M57&gt;O57,"〇",IF(M57&lt;O57,IF(N57="◎","不","×"),"△")))</f>
        <v/>
      </c>
      <c r="N56" s="108"/>
      <c r="O56" s="108"/>
      <c r="P56" s="108" t="str">
        <f t="shared" ref="P56" ca="1" si="994">IF(OR(P57="",R57=""),"",IF(P57&gt;R57,"〇",IF(P57&lt;R57,IF(Q57="◎","不","×"),"△")))</f>
        <v/>
      </c>
      <c r="Q56" s="108"/>
      <c r="R56" s="108"/>
      <c r="S56" s="108" t="str">
        <f t="shared" ref="S56" ca="1" si="995">IF(OR(S57="",U57=""),"",IF(S57&gt;U57,"〇",IF(S57&lt;U57,IF(T57="◎","不","×"),"△")))</f>
        <v/>
      </c>
      <c r="T56" s="108"/>
      <c r="U56" s="108"/>
      <c r="V56" s="108" t="str">
        <f t="shared" ref="V56" ca="1" si="996">IF(OR(V57="",X57=""),"",IF(V57&gt;X57,"〇",IF(V57&lt;X57,IF(W57="◎","不","×"),"△")))</f>
        <v/>
      </c>
      <c r="W56" s="108"/>
      <c r="X56" s="108"/>
      <c r="Y56" s="108" t="str">
        <f t="shared" ref="Y56" ca="1" si="997">IF(OR(Y57="",AA57=""),"",IF(Y57&gt;AA57,"〇",IF(Y57&lt;AA57,IF(Z57="◎","不","×"),"△")))</f>
        <v/>
      </c>
      <c r="Z56" s="108"/>
      <c r="AA56" s="108"/>
      <c r="AB56" s="108" t="str">
        <f t="shared" ref="AB56" ca="1" si="998">IF(OR(AB57="",AD57=""),"",IF(AB57&gt;AD57,"〇",IF(AB57&lt;AD57,IF(AC57="◎","不","×"),"△")))</f>
        <v/>
      </c>
      <c r="AC56" s="108"/>
      <c r="AD56" s="108"/>
      <c r="AE56" s="108" t="str">
        <f t="shared" ref="AE56" ca="1" si="999">IF(OR(AE57="",AG57=""),"",IF(AE57&gt;AG57,"〇",IF(AE57&lt;AG57,IF(AF57="◎","不","×"),"△")))</f>
        <v/>
      </c>
      <c r="AF56" s="108"/>
      <c r="AG56" s="108"/>
      <c r="AH56" s="95">
        <f t="shared" ref="AH56" ca="1" si="1000">IF(B56&lt;=INDIRECT("areaNumBlock"&amp;$AV57),SUM(AJ56:AM57),"")</f>
        <v>0</v>
      </c>
      <c r="AI56" s="93">
        <f t="shared" ref="AI56" ca="1" si="1001">IF(B56&lt;=INDIRECT("areaNumBlock"&amp;$AV57),AJ56*3+AL56-(AM56*4),"")</f>
        <v>0</v>
      </c>
      <c r="AJ56" s="95">
        <f t="shared" ref="AJ56:AM56" ca="1" si="1002">IF($B56&lt;=INDIRECT("areaNumBlock"&amp;$AV57),COUNTIF($D56:$AG57,AJ$5),"")</f>
        <v>0</v>
      </c>
      <c r="AK56" s="95">
        <f t="shared" ca="1" si="1002"/>
        <v>0</v>
      </c>
      <c r="AL56" s="95">
        <f t="shared" ca="1" si="1002"/>
        <v>0</v>
      </c>
      <c r="AM56" s="95">
        <f t="shared" ca="1" si="1002"/>
        <v>0</v>
      </c>
      <c r="AN56" s="95"/>
      <c r="AO56" s="93">
        <f t="shared" ref="AO56" ca="1" si="1003">IF(B56&lt;=INDIRECT("areaNumBlock"&amp;$AV57),AP56-AQ56,"")</f>
        <v>0</v>
      </c>
      <c r="AP56" s="95">
        <f t="shared" ref="AP56" ca="1" si="1004">IF(B56&lt;=INDIRECT("areaNumBlock"&amp;$AV57),SUM(D57,G57,J57,M57,P57,S57,V57,Y57,AB57,AE57),"")</f>
        <v>0</v>
      </c>
      <c r="AQ56" s="95">
        <f t="shared" ref="AQ56" ca="1" si="1005">IF(B56&lt;=INDIRECT("areaNumBlock"&amp;$AV57),SUM(F57,I57,L57,O57,R57,U57,X57,AA57,AD57,AG57),"")</f>
        <v>0</v>
      </c>
      <c r="AR56" s="95"/>
      <c r="AS56" s="104" t="str">
        <f t="shared" ref="AS56" ca="1" si="1006">IF(AND(AU56=1,B56&lt;=INDIRECT("areaNumBlock"&amp;$AV57)),RANK(AT56,INDIRECT("areaRank"&amp;$AV57),0),"")</f>
        <v/>
      </c>
      <c r="AT56" s="106">
        <f t="shared" ref="AT56" ca="1" si="1007">IF(B56&lt;=INDIRECT("areaNumBlock"&amp;$AV57),AI56*1000000+AN56*100000+AO56*1000+AP56*10+AR56,"")</f>
        <v>0</v>
      </c>
      <c r="AU56" s="25">
        <f t="shared" ref="AU56:AV56" si="1008">AU55</f>
        <v>0</v>
      </c>
      <c r="AV56" s="25">
        <f t="shared" si="1008"/>
        <v>3</v>
      </c>
    </row>
    <row r="57" spans="1:48" ht="21" customHeight="1" x14ac:dyDescent="0.4">
      <c r="A57" s="7"/>
      <c r="B57" s="97"/>
      <c r="C57" s="99"/>
      <c r="D57" s="35" t="str">
        <f t="shared" ref="D57" ca="1" si="1009">IF($B56&lt;=INDIRECT("areaNumBlock"&amp;$AV57),IF( ISBLANK(VLOOKUP(D$4&amp;$B56,INDIRECT("listResultBlock"&amp;$AV57),F$3,FALSE)),"",VLOOKUP(D$4&amp;$B56,INDIRECT("listResultBlock"&amp;$AV57),F$3,FALSE)),"")</f>
        <v/>
      </c>
      <c r="E57" s="36" t="str">
        <f t="shared" ref="E57" ca="1" si="1010">IF($B56&lt;=INDIRECT("areaNumBlock"&amp;$AV57),IF( ISBLANK(VLOOKUP(E$4&amp;$B56,INDIRECT("listResultBlock"&amp;$AV57),E$3,FALSE)),"",VLOOKUP(E$4&amp;$B56,INDIRECT("listResultBlock"&amp;$AV57),E$3,FALSE)),"")</f>
        <v/>
      </c>
      <c r="F57" s="37" t="str">
        <f t="shared" ref="F57" ca="1" si="1011">IF($B56&lt;=INDIRECT("areaNumBlock"&amp;$AV57),IF( ISBLANK(VLOOKUP(F$4&amp;$B56,INDIRECT("listResultBlock"&amp;$AV57),D$3,FALSE)),"",VLOOKUP(F$4&amp;$B56,INDIRECT("listResultBlock"&amp;$AV57),D$3,FALSE)),"")</f>
        <v/>
      </c>
      <c r="G57" s="35" t="str">
        <f t="shared" ref="G57" ca="1" si="1012">IF($B56&lt;=INDIRECT("areaNumBlock"&amp;$AV57),IF( ISBLANK(VLOOKUP(G$4&amp;$B56,INDIRECT("listResultBlock"&amp;$AV57),I$3,FALSE)),"",VLOOKUP(G$4&amp;$B56,INDIRECT("listResultBlock"&amp;$AV57),I$3,FALSE)),"")</f>
        <v/>
      </c>
      <c r="H57" s="36" t="str">
        <f t="shared" ref="H57" ca="1" si="1013">IF($B56&lt;=INDIRECT("areaNumBlock"&amp;$AV57),IF( ISBLANK(VLOOKUP(H$4&amp;$B56,INDIRECT("listResultBlock"&amp;$AV57),H$3,FALSE)),"",VLOOKUP(H$4&amp;$B56,INDIRECT("listResultBlock"&amp;$AV57),H$3,FALSE)),"")</f>
        <v/>
      </c>
      <c r="I57" s="37" t="str">
        <f t="shared" ref="I57" ca="1" si="1014">IF($B56&lt;=INDIRECT("areaNumBlock"&amp;$AV57),IF( ISBLANK(VLOOKUP(I$4&amp;$B56,INDIRECT("listResultBlock"&amp;$AV57),G$3,FALSE)),"",VLOOKUP(I$4&amp;$B56,INDIRECT("listResultBlock"&amp;$AV57),G$3,FALSE)),"")</f>
        <v/>
      </c>
      <c r="J57" s="26"/>
      <c r="K57" s="27"/>
      <c r="L57" s="28"/>
      <c r="M57" s="35" t="str">
        <f t="shared" ref="M57" ca="1" si="1015">IF(M$4&lt;=INDIRECT("areaNumBlock"&amp;$AV57),IF( ISBLANK(VLOOKUP($B56&amp;M$4,INDIRECT("listResultBlock"&amp;$AV57),M$3,FALSE)),"",VLOOKUP($B56&amp;M$4,INDIRECT("listResultBlock"&amp;$AV57),M$3,FALSE)),"")</f>
        <v/>
      </c>
      <c r="N57" s="36" t="str">
        <f t="shared" ref="N57" ca="1" si="1016">IF(N$4&lt;=INDIRECT("areaNumBlock"&amp;$AV57),IF( ISBLANK(VLOOKUP($B56&amp;N$4,INDIRECT("listResultBlock"&amp;$AV57),N$3,FALSE)),"",VLOOKUP($B56&amp;N$4,INDIRECT("listResultBlock"&amp;$AV57),N$3,FALSE)),"")</f>
        <v/>
      </c>
      <c r="O57" s="37" t="str">
        <f t="shared" ref="O57" ca="1" si="1017">IF(O$4&lt;=INDIRECT("areaNumBlock"&amp;$AV57),IF( ISBLANK(VLOOKUP($B56&amp;O$4,INDIRECT("listResultBlock"&amp;$AV57),O$3,FALSE)),"",VLOOKUP($B56&amp;O$4,INDIRECT("listResultBlock"&amp;$AV57),O$3,FALSE)),"")</f>
        <v/>
      </c>
      <c r="P57" s="35" t="str">
        <f t="shared" ref="P57" ca="1" si="1018">IF(P$4&lt;=INDIRECT("areaNumBlock"&amp;$AV57),IF( ISBLANK(VLOOKUP($B56&amp;P$4,INDIRECT("listResultBlock"&amp;$AV57),P$3,FALSE)),"",VLOOKUP($B56&amp;P$4,INDIRECT("listResultBlock"&amp;$AV57),P$3,FALSE)),"")</f>
        <v/>
      </c>
      <c r="Q57" s="36" t="str">
        <f t="shared" ref="Q57" ca="1" si="1019">IF(Q$4&lt;=INDIRECT("areaNumBlock"&amp;$AV57),IF( ISBLANK(VLOOKUP($B56&amp;Q$4,INDIRECT("listResultBlock"&amp;$AV57),Q$3,FALSE)),"",VLOOKUP($B56&amp;Q$4,INDIRECT("listResultBlock"&amp;$AV57),Q$3,FALSE)),"")</f>
        <v/>
      </c>
      <c r="R57" s="37" t="str">
        <f t="shared" ref="R57" ca="1" si="1020">IF(R$4&lt;=INDIRECT("areaNumBlock"&amp;$AV57),IF( ISBLANK(VLOOKUP($B56&amp;R$4,INDIRECT("listResultBlock"&amp;$AV57),R$3,FALSE)),"",VLOOKUP($B56&amp;R$4,INDIRECT("listResultBlock"&amp;$AV57),R$3,FALSE)),"")</f>
        <v/>
      </c>
      <c r="S57" s="35" t="str">
        <f t="shared" ref="S57" ca="1" si="1021">IF(S$4&lt;=INDIRECT("areaNumBlock"&amp;$AV57),IF( ISBLANK(VLOOKUP($B56&amp;S$4,INDIRECT("listResultBlock"&amp;$AV57),S$3,FALSE)),"",VLOOKUP($B56&amp;S$4,INDIRECT("listResultBlock"&amp;$AV57),S$3,FALSE)),"")</f>
        <v/>
      </c>
      <c r="T57" s="36" t="str">
        <f t="shared" ref="T57" ca="1" si="1022">IF(T$4&lt;=INDIRECT("areaNumBlock"&amp;$AV57),IF( ISBLANK(VLOOKUP($B56&amp;T$4,INDIRECT("listResultBlock"&amp;$AV57),T$3,FALSE)),"",VLOOKUP($B56&amp;T$4,INDIRECT("listResultBlock"&amp;$AV57),T$3,FALSE)),"")</f>
        <v/>
      </c>
      <c r="U57" s="37" t="str">
        <f t="shared" ref="U57" ca="1" si="1023">IF(U$4&lt;=INDIRECT("areaNumBlock"&amp;$AV57),IF( ISBLANK(VLOOKUP($B56&amp;U$4,INDIRECT("listResultBlock"&amp;$AV57),U$3,FALSE)),"",VLOOKUP($B56&amp;U$4,INDIRECT("listResultBlock"&amp;$AV57),U$3,FALSE)),"")</f>
        <v/>
      </c>
      <c r="V57" s="35" t="str">
        <f t="shared" ref="V57" ca="1" si="1024">IF(V$4&lt;=INDIRECT("areaNumBlock"&amp;$AV57),IF( ISBLANK(VLOOKUP($B56&amp;V$4,INDIRECT("listResultBlock"&amp;$AV57),V$3,FALSE)),"",VLOOKUP($B56&amp;V$4,INDIRECT("listResultBlock"&amp;$AV57),V$3,FALSE)),"")</f>
        <v/>
      </c>
      <c r="W57" s="36" t="str">
        <f t="shared" ref="W57" ca="1" si="1025">IF(W$4&lt;=INDIRECT("areaNumBlock"&amp;$AV57),IF( ISBLANK(VLOOKUP($B56&amp;W$4,INDIRECT("listResultBlock"&amp;$AV57),W$3,FALSE)),"",VLOOKUP($B56&amp;W$4,INDIRECT("listResultBlock"&amp;$AV57),W$3,FALSE)),"")</f>
        <v/>
      </c>
      <c r="X57" s="37" t="str">
        <f t="shared" ref="X57" ca="1" si="1026">IF(X$4&lt;=INDIRECT("areaNumBlock"&amp;$AV57),IF( ISBLANK(VLOOKUP($B56&amp;X$4,INDIRECT("listResultBlock"&amp;$AV57),X$3,FALSE)),"",VLOOKUP($B56&amp;X$4,INDIRECT("listResultBlock"&amp;$AV57),X$3,FALSE)),"")</f>
        <v/>
      </c>
      <c r="Y57" s="35" t="str">
        <f t="shared" ref="Y57" ca="1" si="1027">IF(Y$4&lt;=INDIRECT("areaNumBlock"&amp;$AV57),IF( ISBLANK(VLOOKUP($B56&amp;Y$4,INDIRECT("listResultBlock"&amp;$AV57),Y$3,FALSE)),"",VLOOKUP($B56&amp;Y$4,INDIRECT("listResultBlock"&amp;$AV57),Y$3,FALSE)),"")</f>
        <v/>
      </c>
      <c r="Z57" s="36" t="str">
        <f t="shared" ref="Z57" ca="1" si="1028">IF(Z$4&lt;=INDIRECT("areaNumBlock"&amp;$AV57),IF( ISBLANK(VLOOKUP($B56&amp;Z$4,INDIRECT("listResultBlock"&amp;$AV57),Z$3,FALSE)),"",VLOOKUP($B56&amp;Z$4,INDIRECT("listResultBlock"&amp;$AV57),Z$3,FALSE)),"")</f>
        <v/>
      </c>
      <c r="AA57" s="37" t="str">
        <f t="shared" ref="AA57" ca="1" si="1029">IF(AA$4&lt;=INDIRECT("areaNumBlock"&amp;$AV57),IF( ISBLANK(VLOOKUP($B56&amp;AA$4,INDIRECT("listResultBlock"&amp;$AV57),AA$3,FALSE)),"",VLOOKUP($B56&amp;AA$4,INDIRECT("listResultBlock"&amp;$AV57),AA$3,FALSE)),"")</f>
        <v/>
      </c>
      <c r="AB57" s="35" t="str">
        <f t="shared" ref="AB57" ca="1" si="1030">IF(AB$4&lt;=INDIRECT("areaNumBlock"&amp;$AV57),IF( ISBLANK(VLOOKUP($B56&amp;AB$4,INDIRECT("listResultBlock"&amp;$AV57),AB$3,FALSE)),"",VLOOKUP($B56&amp;AB$4,INDIRECT("listResultBlock"&amp;$AV57),AB$3,FALSE)),"")</f>
        <v/>
      </c>
      <c r="AC57" s="36" t="str">
        <f t="shared" ref="AC57" ca="1" si="1031">IF(AC$4&lt;=INDIRECT("areaNumBlock"&amp;$AV57),IF( ISBLANK(VLOOKUP($B56&amp;AC$4,INDIRECT("listResultBlock"&amp;$AV57),AC$3,FALSE)),"",VLOOKUP($B56&amp;AC$4,INDIRECT("listResultBlock"&amp;$AV57),AC$3,FALSE)),"")</f>
        <v/>
      </c>
      <c r="AD57" s="37" t="str">
        <f t="shared" ref="AD57" ca="1" si="1032">IF(AD$4&lt;=INDIRECT("areaNumBlock"&amp;$AV57),IF( ISBLANK(VLOOKUP($B56&amp;AD$4,INDIRECT("listResultBlock"&amp;$AV57),AD$3,FALSE)),"",VLOOKUP($B56&amp;AD$4,INDIRECT("listResultBlock"&amp;$AV57),AD$3,FALSE)),"")</f>
        <v/>
      </c>
      <c r="AE57" s="35" t="str">
        <f t="shared" ref="AE57" ca="1" si="1033">IF(AE$4&lt;=INDIRECT("areaNumBlock"&amp;$AV57),IF( ISBLANK(VLOOKUP($B56&amp;AE$4,INDIRECT("listResultBlock"&amp;$AV57),AE$3,FALSE)),"",VLOOKUP($B56&amp;AE$4,INDIRECT("listResultBlock"&amp;$AV57),AE$3,FALSE)),"")</f>
        <v/>
      </c>
      <c r="AF57" s="36" t="str">
        <f t="shared" ref="AF57" ca="1" si="1034">IF(AF$4&lt;=INDIRECT("areaNumBlock"&amp;$AV57),IF( ISBLANK(VLOOKUP($B56&amp;AF$4,INDIRECT("listResultBlock"&amp;$AV57),AF$3,FALSE)),"",VLOOKUP($B56&amp;AF$4,INDIRECT("listResultBlock"&amp;$AV57),AF$3,FALSE)),"")</f>
        <v/>
      </c>
      <c r="AG57" s="37" t="str">
        <f t="shared" ref="AG57" ca="1" si="1035">IF(AG$4&lt;=INDIRECT("areaNumBlock"&amp;$AV57),IF( ISBLANK(VLOOKUP($B56&amp;AG$4,INDIRECT("listResultBlock"&amp;$AV57),AG$3,FALSE)),"",VLOOKUP($B56&amp;AG$4,INDIRECT("listResultBlock"&amp;$AV57),AG$3,FALSE)),"")</f>
        <v/>
      </c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105"/>
      <c r="AT57" s="107"/>
      <c r="AU57" s="25">
        <f t="shared" ref="AU57:AV57" si="1036">AU56</f>
        <v>0</v>
      </c>
      <c r="AV57" s="25">
        <f t="shared" si="1036"/>
        <v>3</v>
      </c>
    </row>
    <row r="58" spans="1:48" ht="21" customHeight="1" x14ac:dyDescent="0.4">
      <c r="A58" s="7"/>
      <c r="B58" s="96">
        <v>4</v>
      </c>
      <c r="C58" s="98" t="str">
        <f t="shared" ref="C58" ca="1" si="1037">IF(B58&lt;=INDIRECT("areaNumBlock"&amp;$AV58),INDEX(INDIRECT("listTeamBlock"&amp;$AV58&amp;"b"),B58),"")</f>
        <v>大田クラブ</v>
      </c>
      <c r="D58" s="100" t="str">
        <f t="shared" ref="D58" ca="1" si="1038">IF(OR(D59="",F59=""),"",IF(D59&gt;F59,"〇",IF(D59&lt;F59,IF(E59="◎","不","×"),"△")))</f>
        <v/>
      </c>
      <c r="E58" s="100"/>
      <c r="F58" s="100"/>
      <c r="G58" s="100" t="str">
        <f t="shared" ref="G58" ca="1" si="1039">IF(OR(G59="",I59=""),"",IF(G59&gt;I59,"〇",IF(G59&lt;I59,IF(H59="◎","不","×"),"△")))</f>
        <v/>
      </c>
      <c r="H58" s="100"/>
      <c r="I58" s="100"/>
      <c r="J58" s="100" t="str">
        <f t="shared" ref="J58" ca="1" si="1040">IF(OR(J59="",L59=""),"",IF(J59&gt;L59,"〇",IF(J59&lt;L59,IF(K59="◎","不","×"),"△")))</f>
        <v/>
      </c>
      <c r="K58" s="100"/>
      <c r="L58" s="100"/>
      <c r="M58" s="22"/>
      <c r="N58" s="23"/>
      <c r="O58" s="24"/>
      <c r="P58" s="100" t="str">
        <f t="shared" ref="P58" ca="1" si="1041">IF(OR(P59="",R59=""),"",IF(P59&gt;R59,"〇",IF(P59&lt;R59,IF(Q59="◎","不","×"),"△")))</f>
        <v/>
      </c>
      <c r="Q58" s="100"/>
      <c r="R58" s="100"/>
      <c r="S58" s="100" t="str">
        <f t="shared" ref="S58" ca="1" si="1042">IF(OR(S59="",U59=""),"",IF(S59&gt;U59,"〇",IF(S59&lt;U59,IF(T59="◎","不","×"),"△")))</f>
        <v/>
      </c>
      <c r="T58" s="100"/>
      <c r="U58" s="100"/>
      <c r="V58" s="100" t="str">
        <f t="shared" ref="V58" ca="1" si="1043">IF(OR(V59="",X59=""),"",IF(V59&gt;X59,"〇",IF(V59&lt;X59,IF(W59="◎","不","×"),"△")))</f>
        <v/>
      </c>
      <c r="W58" s="100"/>
      <c r="X58" s="100"/>
      <c r="Y58" s="100" t="str">
        <f t="shared" ref="Y58" ca="1" si="1044">IF(OR(Y59="",AA59=""),"",IF(Y59&gt;AA59,"〇",IF(Y59&lt;AA59,IF(Z59="◎","不","×"),"△")))</f>
        <v/>
      </c>
      <c r="Z58" s="100"/>
      <c r="AA58" s="100"/>
      <c r="AB58" s="100" t="str">
        <f t="shared" ref="AB58" ca="1" si="1045">IF(OR(AB59="",AD59=""),"",IF(AB59&gt;AD59,"〇",IF(AB59&lt;AD59,IF(AC59="◎","不","×"),"△")))</f>
        <v/>
      </c>
      <c r="AC58" s="100"/>
      <c r="AD58" s="100"/>
      <c r="AE58" s="100" t="str">
        <f t="shared" ref="AE58" ca="1" si="1046">IF(OR(AE59="",AG59=""),"",IF(AE59&gt;AG59,"〇",IF(AE59&lt;AG59,IF(AF59="◎","不","×"),"△")))</f>
        <v/>
      </c>
      <c r="AF58" s="100"/>
      <c r="AG58" s="100"/>
      <c r="AH58" s="95">
        <f t="shared" ref="AH58" ca="1" si="1047">IF(B58&lt;=INDIRECT("areaNumBlock"&amp;$AV59),SUM(AJ58:AM59),"")</f>
        <v>0</v>
      </c>
      <c r="AI58" s="93">
        <f t="shared" ref="AI58" ca="1" si="1048">IF(B58&lt;=INDIRECT("areaNumBlock"&amp;$AV59),AJ58*3+AL58-(AM58*4),"")</f>
        <v>0</v>
      </c>
      <c r="AJ58" s="95">
        <f t="shared" ref="AJ58:AM58" ca="1" si="1049">IF($B58&lt;=INDIRECT("areaNumBlock"&amp;$AV59),COUNTIF($D58:$AG59,AJ$5),"")</f>
        <v>0</v>
      </c>
      <c r="AK58" s="95">
        <f t="shared" ca="1" si="1049"/>
        <v>0</v>
      </c>
      <c r="AL58" s="95">
        <f t="shared" ca="1" si="1049"/>
        <v>0</v>
      </c>
      <c r="AM58" s="95">
        <f t="shared" ca="1" si="1049"/>
        <v>0</v>
      </c>
      <c r="AN58" s="95"/>
      <c r="AO58" s="93">
        <f t="shared" ref="AO58" ca="1" si="1050">IF(B58&lt;=INDIRECT("areaNumBlock"&amp;$AV59),AP58-AQ58,"")</f>
        <v>0</v>
      </c>
      <c r="AP58" s="95">
        <f t="shared" ref="AP58" ca="1" si="1051">IF(B58&lt;=INDIRECT("areaNumBlock"&amp;$AV59),SUM(D59,G59,J59,M59,P59,S59,V59,Y59,AB59,AE59),"")</f>
        <v>0</v>
      </c>
      <c r="AQ58" s="95">
        <f t="shared" ref="AQ58" ca="1" si="1052">IF(B58&lt;=INDIRECT("areaNumBlock"&amp;$AV59),SUM(F59,I59,L59,O59,R59,U59,X59,AA59,AD59,AG59),"")</f>
        <v>0</v>
      </c>
      <c r="AR58" s="95"/>
      <c r="AS58" s="104" t="str">
        <f t="shared" ref="AS58" ca="1" si="1053">IF(AND(AU58=1,B58&lt;=INDIRECT("areaNumBlock"&amp;$AV59)),RANK(AT58,INDIRECT("areaRank"&amp;$AV59),0),"")</f>
        <v/>
      </c>
      <c r="AT58" s="106">
        <f t="shared" ref="AT58" ca="1" si="1054">IF(B58&lt;=INDIRECT("areaNumBlock"&amp;$AV59),AI58*1000000+AN58*100000+AO58*1000+AP58*10+AR58,"")</f>
        <v>0</v>
      </c>
      <c r="AU58" s="25">
        <f t="shared" ref="AU58:AV58" si="1055">AU57</f>
        <v>0</v>
      </c>
      <c r="AV58" s="25">
        <f t="shared" si="1055"/>
        <v>3</v>
      </c>
    </row>
    <row r="59" spans="1:48" ht="21" customHeight="1" x14ac:dyDescent="0.4">
      <c r="A59" s="7"/>
      <c r="B59" s="97"/>
      <c r="C59" s="99"/>
      <c r="D59" s="32" t="str">
        <f t="shared" ref="D59" ca="1" si="1056">IF($B58&lt;=INDIRECT("areaNumBlock"&amp;$AV59),IF( ISBLANK(VLOOKUP(D$4&amp;$B58,INDIRECT("listResultBlock"&amp;$AV59),F$3,FALSE)),"",VLOOKUP(D$4&amp;$B58,INDIRECT("listResultBlock"&amp;$AV59),F$3,FALSE)),"")</f>
        <v/>
      </c>
      <c r="E59" s="33" t="str">
        <f t="shared" ref="E59" ca="1" si="1057">IF($B58&lt;=INDIRECT("areaNumBlock"&amp;$AV59),IF( ISBLANK(VLOOKUP(E$4&amp;$B58,INDIRECT("listResultBlock"&amp;$AV59),E$3,FALSE)),"",VLOOKUP(E$4&amp;$B58,INDIRECT("listResultBlock"&amp;$AV59),E$3,FALSE)),"")</f>
        <v/>
      </c>
      <c r="F59" s="34" t="str">
        <f t="shared" ref="F59" ca="1" si="1058">IF($B58&lt;=INDIRECT("areaNumBlock"&amp;$AV59),IF( ISBLANK(VLOOKUP(F$4&amp;$B58,INDIRECT("listResultBlock"&amp;$AV59),D$3,FALSE)),"",VLOOKUP(F$4&amp;$B58,INDIRECT("listResultBlock"&amp;$AV59),D$3,FALSE)),"")</f>
        <v/>
      </c>
      <c r="G59" s="32" t="str">
        <f t="shared" ref="G59" ca="1" si="1059">IF($B58&lt;=INDIRECT("areaNumBlock"&amp;$AV59),IF( ISBLANK(VLOOKUP(G$4&amp;$B58,INDIRECT("listResultBlock"&amp;$AV59),I$3,FALSE)),"",VLOOKUP(G$4&amp;$B58,INDIRECT("listResultBlock"&amp;$AV59),I$3,FALSE)),"")</f>
        <v/>
      </c>
      <c r="H59" s="33" t="str">
        <f t="shared" ref="H59" ca="1" si="1060">IF($B58&lt;=INDIRECT("areaNumBlock"&amp;$AV59),IF( ISBLANK(VLOOKUP(H$4&amp;$B58,INDIRECT("listResultBlock"&amp;$AV59),H$3,FALSE)),"",VLOOKUP(H$4&amp;$B58,INDIRECT("listResultBlock"&amp;$AV59),H$3,FALSE)),"")</f>
        <v/>
      </c>
      <c r="I59" s="34" t="str">
        <f t="shared" ref="I59" ca="1" si="1061">IF($B58&lt;=INDIRECT("areaNumBlock"&amp;$AV59),IF( ISBLANK(VLOOKUP(I$4&amp;$B58,INDIRECT("listResultBlock"&amp;$AV59),G$3,FALSE)),"",VLOOKUP(I$4&amp;$B58,INDIRECT("listResultBlock"&amp;$AV59),G$3,FALSE)),"")</f>
        <v/>
      </c>
      <c r="J59" s="32" t="str">
        <f t="shared" ref="J59" ca="1" si="1062">IF($B58&lt;=INDIRECT("areaNumBlock"&amp;$AV59),IF( ISBLANK(VLOOKUP(J$4&amp;$B58,INDIRECT("listResultBlock"&amp;$AV59),L$3,FALSE)),"",VLOOKUP(J$4&amp;$B58,INDIRECT("listResultBlock"&amp;$AV59),L$3,FALSE)),"")</f>
        <v/>
      </c>
      <c r="K59" s="33" t="str">
        <f t="shared" ref="K59" ca="1" si="1063">IF($B58&lt;=INDIRECT("areaNumBlock"&amp;$AV59),IF( ISBLANK(VLOOKUP(K$4&amp;$B58,INDIRECT("listResultBlock"&amp;$AV59),K$3,FALSE)),"",VLOOKUP(K$4&amp;$B58,INDIRECT("listResultBlock"&amp;$AV59),K$3,FALSE)),"")</f>
        <v/>
      </c>
      <c r="L59" s="34" t="str">
        <f t="shared" ref="L59" ca="1" si="1064">IF($B58&lt;=INDIRECT("areaNumBlock"&amp;$AV59),IF( ISBLANK(VLOOKUP(L$4&amp;$B58,INDIRECT("listResultBlock"&amp;$AV59),J$3,FALSE)),"",VLOOKUP(L$4&amp;$B58,INDIRECT("listResultBlock"&amp;$AV59),J$3,FALSE)),"")</f>
        <v/>
      </c>
      <c r="M59" s="26"/>
      <c r="N59" s="27"/>
      <c r="O59" s="28"/>
      <c r="P59" s="32" t="str">
        <f t="shared" ref="P59" ca="1" si="1065">IF(P$4&lt;=INDIRECT("areaNumBlock"&amp;$AV59),IF( ISBLANK(VLOOKUP($B58&amp;P$4,INDIRECT("listResultBlock"&amp;$AV59),P$3,FALSE)),"",VLOOKUP($B58&amp;P$4,INDIRECT("listResultBlock"&amp;$AV59),P$3,FALSE)),"")</f>
        <v/>
      </c>
      <c r="Q59" s="33" t="str">
        <f t="shared" ref="Q59" ca="1" si="1066">IF(Q$4&lt;=INDIRECT("areaNumBlock"&amp;$AV59),IF( ISBLANK(VLOOKUP($B58&amp;Q$4,INDIRECT("listResultBlock"&amp;$AV59),Q$3,FALSE)),"",VLOOKUP($B58&amp;Q$4,INDIRECT("listResultBlock"&amp;$AV59),Q$3,FALSE)),"")</f>
        <v/>
      </c>
      <c r="R59" s="34" t="str">
        <f t="shared" ref="R59" ca="1" si="1067">IF(R$4&lt;=INDIRECT("areaNumBlock"&amp;$AV59),IF( ISBLANK(VLOOKUP($B58&amp;R$4,INDIRECT("listResultBlock"&amp;$AV59),R$3,FALSE)),"",VLOOKUP($B58&amp;R$4,INDIRECT("listResultBlock"&amp;$AV59),R$3,FALSE)),"")</f>
        <v/>
      </c>
      <c r="S59" s="32" t="str">
        <f t="shared" ref="S59" ca="1" si="1068">IF(S$4&lt;=INDIRECT("areaNumBlock"&amp;$AV59),IF( ISBLANK(VLOOKUP($B58&amp;S$4,INDIRECT("listResultBlock"&amp;$AV59),S$3,FALSE)),"",VLOOKUP($B58&amp;S$4,INDIRECT("listResultBlock"&amp;$AV59),S$3,FALSE)),"")</f>
        <v/>
      </c>
      <c r="T59" s="33" t="str">
        <f t="shared" ref="T59" ca="1" si="1069">IF(T$4&lt;=INDIRECT("areaNumBlock"&amp;$AV59),IF( ISBLANK(VLOOKUP($B58&amp;T$4,INDIRECT("listResultBlock"&amp;$AV59),T$3,FALSE)),"",VLOOKUP($B58&amp;T$4,INDIRECT("listResultBlock"&amp;$AV59),T$3,FALSE)),"")</f>
        <v/>
      </c>
      <c r="U59" s="34" t="str">
        <f t="shared" ref="U59" ca="1" si="1070">IF(U$4&lt;=INDIRECT("areaNumBlock"&amp;$AV59),IF( ISBLANK(VLOOKUP($B58&amp;U$4,INDIRECT("listResultBlock"&amp;$AV59),U$3,FALSE)),"",VLOOKUP($B58&amp;U$4,INDIRECT("listResultBlock"&amp;$AV59),U$3,FALSE)),"")</f>
        <v/>
      </c>
      <c r="V59" s="32" t="str">
        <f t="shared" ref="V59" ca="1" si="1071">IF(V$4&lt;=INDIRECT("areaNumBlock"&amp;$AV59),IF( ISBLANK(VLOOKUP($B58&amp;V$4,INDIRECT("listResultBlock"&amp;$AV59),V$3,FALSE)),"",VLOOKUP($B58&amp;V$4,INDIRECT("listResultBlock"&amp;$AV59),V$3,FALSE)),"")</f>
        <v/>
      </c>
      <c r="W59" s="33" t="str">
        <f t="shared" ref="W59" ca="1" si="1072">IF(W$4&lt;=INDIRECT("areaNumBlock"&amp;$AV59),IF( ISBLANK(VLOOKUP($B58&amp;W$4,INDIRECT("listResultBlock"&amp;$AV59),W$3,FALSE)),"",VLOOKUP($B58&amp;W$4,INDIRECT("listResultBlock"&amp;$AV59),W$3,FALSE)),"")</f>
        <v/>
      </c>
      <c r="X59" s="34" t="str">
        <f t="shared" ref="X59" ca="1" si="1073">IF(X$4&lt;=INDIRECT("areaNumBlock"&amp;$AV59),IF( ISBLANK(VLOOKUP($B58&amp;X$4,INDIRECT("listResultBlock"&amp;$AV59),X$3,FALSE)),"",VLOOKUP($B58&amp;X$4,INDIRECT("listResultBlock"&amp;$AV59),X$3,FALSE)),"")</f>
        <v/>
      </c>
      <c r="Y59" s="32" t="str">
        <f t="shared" ref="Y59" ca="1" si="1074">IF(Y$4&lt;=INDIRECT("areaNumBlock"&amp;$AV59),IF( ISBLANK(VLOOKUP($B58&amp;Y$4,INDIRECT("listResultBlock"&amp;$AV59),Y$3,FALSE)),"",VLOOKUP($B58&amp;Y$4,INDIRECT("listResultBlock"&amp;$AV59),Y$3,FALSE)),"")</f>
        <v/>
      </c>
      <c r="Z59" s="33" t="str">
        <f t="shared" ref="Z59" ca="1" si="1075">IF(Z$4&lt;=INDIRECT("areaNumBlock"&amp;$AV59),IF( ISBLANK(VLOOKUP($B58&amp;Z$4,INDIRECT("listResultBlock"&amp;$AV59),Z$3,FALSE)),"",VLOOKUP($B58&amp;Z$4,INDIRECT("listResultBlock"&amp;$AV59),Z$3,FALSE)),"")</f>
        <v/>
      </c>
      <c r="AA59" s="34" t="str">
        <f t="shared" ref="AA59" ca="1" si="1076">IF(AA$4&lt;=INDIRECT("areaNumBlock"&amp;$AV59),IF( ISBLANK(VLOOKUP($B58&amp;AA$4,INDIRECT("listResultBlock"&amp;$AV59),AA$3,FALSE)),"",VLOOKUP($B58&amp;AA$4,INDIRECT("listResultBlock"&amp;$AV59),AA$3,FALSE)),"")</f>
        <v/>
      </c>
      <c r="AB59" s="32" t="str">
        <f t="shared" ref="AB59" ca="1" si="1077">IF(AB$4&lt;=INDIRECT("areaNumBlock"&amp;$AV59),IF( ISBLANK(VLOOKUP($B58&amp;AB$4,INDIRECT("listResultBlock"&amp;$AV59),AB$3,FALSE)),"",VLOOKUP($B58&amp;AB$4,INDIRECT("listResultBlock"&amp;$AV59),AB$3,FALSE)),"")</f>
        <v/>
      </c>
      <c r="AC59" s="33" t="str">
        <f t="shared" ref="AC59" ca="1" si="1078">IF(AC$4&lt;=INDIRECT("areaNumBlock"&amp;$AV59),IF( ISBLANK(VLOOKUP($B58&amp;AC$4,INDIRECT("listResultBlock"&amp;$AV59),AC$3,FALSE)),"",VLOOKUP($B58&amp;AC$4,INDIRECT("listResultBlock"&amp;$AV59),AC$3,FALSE)),"")</f>
        <v/>
      </c>
      <c r="AD59" s="34" t="str">
        <f t="shared" ref="AD59" ca="1" si="1079">IF(AD$4&lt;=INDIRECT("areaNumBlock"&amp;$AV59),IF( ISBLANK(VLOOKUP($B58&amp;AD$4,INDIRECT("listResultBlock"&amp;$AV59),AD$3,FALSE)),"",VLOOKUP($B58&amp;AD$4,INDIRECT("listResultBlock"&amp;$AV59),AD$3,FALSE)),"")</f>
        <v/>
      </c>
      <c r="AE59" s="32" t="str">
        <f t="shared" ref="AE59" ca="1" si="1080">IF(AE$4&lt;=INDIRECT("areaNumBlock"&amp;$AV59),IF( ISBLANK(VLOOKUP($B58&amp;AE$4,INDIRECT("listResultBlock"&amp;$AV59),AE$3,FALSE)),"",VLOOKUP($B58&amp;AE$4,INDIRECT("listResultBlock"&amp;$AV59),AE$3,FALSE)),"")</f>
        <v/>
      </c>
      <c r="AF59" s="33" t="str">
        <f t="shared" ref="AF59" ca="1" si="1081">IF(AF$4&lt;=INDIRECT("areaNumBlock"&amp;$AV59),IF( ISBLANK(VLOOKUP($B58&amp;AF$4,INDIRECT("listResultBlock"&amp;$AV59),AF$3,FALSE)),"",VLOOKUP($B58&amp;AF$4,INDIRECT("listResultBlock"&amp;$AV59),AF$3,FALSE)),"")</f>
        <v/>
      </c>
      <c r="AG59" s="34" t="str">
        <f t="shared" ref="AG59" ca="1" si="1082">IF(AG$4&lt;=INDIRECT("areaNumBlock"&amp;$AV59),IF( ISBLANK(VLOOKUP($B58&amp;AG$4,INDIRECT("listResultBlock"&amp;$AV59),AG$3,FALSE)),"",VLOOKUP($B58&amp;AG$4,INDIRECT("listResultBlock"&amp;$AV59),AG$3,FALSE)),"")</f>
        <v/>
      </c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105"/>
      <c r="AT59" s="107"/>
      <c r="AU59" s="25">
        <f t="shared" ref="AU59:AV59" si="1083">AU58</f>
        <v>0</v>
      </c>
      <c r="AV59" s="25">
        <f t="shared" si="1083"/>
        <v>3</v>
      </c>
    </row>
    <row r="60" spans="1:48" ht="21" customHeight="1" x14ac:dyDescent="0.4">
      <c r="A60" s="7"/>
      <c r="B60" s="96">
        <v>5</v>
      </c>
      <c r="C60" s="98" t="str">
        <f t="shared" ref="C60" ca="1" si="1084">IF(B60&lt;=INDIRECT("areaNumBlock"&amp;$AV60),INDEX(INDIRECT("listTeamBlock"&amp;$AV60&amp;"b"),B60),"")</f>
        <v>松仙FC 1st</v>
      </c>
      <c r="D60" s="108" t="str">
        <f t="shared" ref="D60" ca="1" si="1085">IF(OR(D61="",F61=""),"",IF(D61&gt;F61,"〇",IF(D61&lt;F61,IF(E61="◎","不","×"),"△")))</f>
        <v/>
      </c>
      <c r="E60" s="108"/>
      <c r="F60" s="108"/>
      <c r="G60" s="108" t="str">
        <f t="shared" ref="G60" ca="1" si="1086">IF(OR(G61="",I61=""),"",IF(G61&gt;I61,"〇",IF(G61&lt;I61,IF(H61="◎","不","×"),"△")))</f>
        <v/>
      </c>
      <c r="H60" s="108"/>
      <c r="I60" s="108"/>
      <c r="J60" s="108" t="str">
        <f t="shared" ref="J60" ca="1" si="1087">IF(OR(J61="",L61=""),"",IF(J61&gt;L61,"〇",IF(J61&lt;L61,IF(K61="◎","不","×"),"△")))</f>
        <v/>
      </c>
      <c r="K60" s="108"/>
      <c r="L60" s="108"/>
      <c r="M60" s="108" t="str">
        <f t="shared" ref="M60" ca="1" si="1088">IF(OR(M61="",O61=""),"",IF(M61&gt;O61,"〇",IF(M61&lt;O61,IF(N61="◎","不","×"),"△")))</f>
        <v/>
      </c>
      <c r="N60" s="108"/>
      <c r="O60" s="108"/>
      <c r="P60" s="22"/>
      <c r="Q60" s="23"/>
      <c r="R60" s="24"/>
      <c r="S60" s="108" t="str">
        <f t="shared" ref="S60" ca="1" si="1089">IF(OR(S61="",U61=""),"",IF(S61&gt;U61,"〇",IF(S61&lt;U61,IF(T61="◎","不","×"),"△")))</f>
        <v/>
      </c>
      <c r="T60" s="108"/>
      <c r="U60" s="108"/>
      <c r="V60" s="108" t="str">
        <f t="shared" ref="V60" ca="1" si="1090">IF(OR(V61="",X61=""),"",IF(V61&gt;X61,"〇",IF(V61&lt;X61,IF(W61="◎","不","×"),"△")))</f>
        <v/>
      </c>
      <c r="W60" s="108"/>
      <c r="X60" s="108"/>
      <c r="Y60" s="108" t="str">
        <f t="shared" ref="Y60" ca="1" si="1091">IF(OR(Y61="",AA61=""),"",IF(Y61&gt;AA61,"〇",IF(Y61&lt;AA61,IF(Z61="◎","不","×"),"△")))</f>
        <v/>
      </c>
      <c r="Z60" s="108"/>
      <c r="AA60" s="108"/>
      <c r="AB60" s="108" t="str">
        <f t="shared" ref="AB60" ca="1" si="1092">IF(OR(AB61="",AD61=""),"",IF(AB61&gt;AD61,"〇",IF(AB61&lt;AD61,IF(AC61="◎","不","×"),"△")))</f>
        <v/>
      </c>
      <c r="AC60" s="108"/>
      <c r="AD60" s="108"/>
      <c r="AE60" s="108" t="str">
        <f t="shared" ref="AE60" ca="1" si="1093">IF(OR(AE61="",AG61=""),"",IF(AE61&gt;AG61,"〇",IF(AE61&lt;AG61,IF(AF61="◎","不","×"),"△")))</f>
        <v/>
      </c>
      <c r="AF60" s="108"/>
      <c r="AG60" s="108"/>
      <c r="AH60" s="95">
        <f t="shared" ref="AH60" ca="1" si="1094">IF(B60&lt;=INDIRECT("areaNumBlock"&amp;$AV61),SUM(AJ60:AM61),"")</f>
        <v>0</v>
      </c>
      <c r="AI60" s="93">
        <f t="shared" ref="AI60" ca="1" si="1095">IF(B60&lt;=INDIRECT("areaNumBlock"&amp;$AV61),AJ60*3+AL60-(AM60*4),"")</f>
        <v>0</v>
      </c>
      <c r="AJ60" s="95">
        <f t="shared" ref="AJ60:AM60" ca="1" si="1096">IF($B60&lt;=INDIRECT("areaNumBlock"&amp;$AV61),COUNTIF($D60:$AG61,AJ$5),"")</f>
        <v>0</v>
      </c>
      <c r="AK60" s="95">
        <f t="shared" ca="1" si="1096"/>
        <v>0</v>
      </c>
      <c r="AL60" s="95">
        <f t="shared" ca="1" si="1096"/>
        <v>0</v>
      </c>
      <c r="AM60" s="95">
        <f t="shared" ca="1" si="1096"/>
        <v>0</v>
      </c>
      <c r="AN60" s="95"/>
      <c r="AO60" s="93">
        <f t="shared" ref="AO60" ca="1" si="1097">IF(B60&lt;=INDIRECT("areaNumBlock"&amp;$AV61),AP60-AQ60,"")</f>
        <v>0</v>
      </c>
      <c r="AP60" s="95">
        <f t="shared" ref="AP60" ca="1" si="1098">IF(B60&lt;=INDIRECT("areaNumBlock"&amp;$AV61),SUM(D61,G61,J61,M61,P61,S61,V61,Y61,AB61,AE61),"")</f>
        <v>0</v>
      </c>
      <c r="AQ60" s="95">
        <f t="shared" ref="AQ60" ca="1" si="1099">IF(B60&lt;=INDIRECT("areaNumBlock"&amp;$AV61),SUM(F61,I61,L61,O61,R61,U61,X61,AA61,AD61,AG61),"")</f>
        <v>0</v>
      </c>
      <c r="AR60" s="95"/>
      <c r="AS60" s="104" t="str">
        <f t="shared" ref="AS60" ca="1" si="1100">IF(AND(AU60=1,B60&lt;=INDIRECT("areaNumBlock"&amp;$AV61)),RANK(AT60,INDIRECT("areaRank"&amp;$AV61),0),"")</f>
        <v/>
      </c>
      <c r="AT60" s="106">
        <f t="shared" ref="AT60" ca="1" si="1101">IF(B60&lt;=INDIRECT("areaNumBlock"&amp;$AV61),AI60*1000000+AN60*100000+AO60*1000+AP60*10+AR60,"")</f>
        <v>0</v>
      </c>
      <c r="AU60" s="25">
        <f t="shared" ref="AU60:AV60" si="1102">AU59</f>
        <v>0</v>
      </c>
      <c r="AV60" s="25">
        <f t="shared" si="1102"/>
        <v>3</v>
      </c>
    </row>
    <row r="61" spans="1:48" ht="21" customHeight="1" x14ac:dyDescent="0.4">
      <c r="A61" s="7"/>
      <c r="B61" s="97"/>
      <c r="C61" s="99"/>
      <c r="D61" s="35" t="str">
        <f t="shared" ref="D61" ca="1" si="1103">IF($B60&lt;=INDIRECT("areaNumBlock"&amp;$AV61),IF( ISBLANK(VLOOKUP(D$4&amp;$B60,INDIRECT("listResultBlock"&amp;$AV61),F$3,FALSE)),"",VLOOKUP(D$4&amp;$B60,INDIRECT("listResultBlock"&amp;$AV61),F$3,FALSE)),"")</f>
        <v/>
      </c>
      <c r="E61" s="36" t="str">
        <f t="shared" ref="E61" ca="1" si="1104">IF($B60&lt;=INDIRECT("areaNumBlock"&amp;$AV61),IF( ISBLANK(VLOOKUP(E$4&amp;$B60,INDIRECT("listResultBlock"&amp;$AV61),E$3,FALSE)),"",VLOOKUP(E$4&amp;$B60,INDIRECT("listResultBlock"&amp;$AV61),E$3,FALSE)),"")</f>
        <v/>
      </c>
      <c r="F61" s="37" t="str">
        <f t="shared" ref="F61" ca="1" si="1105">IF($B60&lt;=INDIRECT("areaNumBlock"&amp;$AV61),IF( ISBLANK(VLOOKUP(F$4&amp;$B60,INDIRECT("listResultBlock"&amp;$AV61),D$3,FALSE)),"",VLOOKUP(F$4&amp;$B60,INDIRECT("listResultBlock"&amp;$AV61),D$3,FALSE)),"")</f>
        <v/>
      </c>
      <c r="G61" s="35" t="str">
        <f t="shared" ref="G61" ca="1" si="1106">IF($B60&lt;=INDIRECT("areaNumBlock"&amp;$AV61),IF( ISBLANK(VLOOKUP(G$4&amp;$B60,INDIRECT("listResultBlock"&amp;$AV61),I$3,FALSE)),"",VLOOKUP(G$4&amp;$B60,INDIRECT("listResultBlock"&amp;$AV61),I$3,FALSE)),"")</f>
        <v/>
      </c>
      <c r="H61" s="36" t="str">
        <f t="shared" ref="H61" ca="1" si="1107">IF($B60&lt;=INDIRECT("areaNumBlock"&amp;$AV61),IF( ISBLANK(VLOOKUP(H$4&amp;$B60,INDIRECT("listResultBlock"&amp;$AV61),H$3,FALSE)),"",VLOOKUP(H$4&amp;$B60,INDIRECT("listResultBlock"&amp;$AV61),H$3,FALSE)),"")</f>
        <v/>
      </c>
      <c r="I61" s="37" t="str">
        <f t="shared" ref="I61" ca="1" si="1108">IF($B60&lt;=INDIRECT("areaNumBlock"&amp;$AV61),IF( ISBLANK(VLOOKUP(I$4&amp;$B60,INDIRECT("listResultBlock"&amp;$AV61),G$3,FALSE)),"",VLOOKUP(I$4&amp;$B60,INDIRECT("listResultBlock"&amp;$AV61),G$3,FALSE)),"")</f>
        <v/>
      </c>
      <c r="J61" s="35" t="str">
        <f t="shared" ref="J61" ca="1" si="1109">IF($B60&lt;=INDIRECT("areaNumBlock"&amp;$AV61),IF( ISBLANK(VLOOKUP(J$4&amp;$B60,INDIRECT("listResultBlock"&amp;$AV61),L$3,FALSE)),"",VLOOKUP(J$4&amp;$B60,INDIRECT("listResultBlock"&amp;$AV61),L$3,FALSE)),"")</f>
        <v/>
      </c>
      <c r="K61" s="36" t="str">
        <f t="shared" ref="K61" ca="1" si="1110">IF($B60&lt;=INDIRECT("areaNumBlock"&amp;$AV61),IF( ISBLANK(VLOOKUP(K$4&amp;$B60,INDIRECT("listResultBlock"&amp;$AV61),K$3,FALSE)),"",VLOOKUP(K$4&amp;$B60,INDIRECT("listResultBlock"&amp;$AV61),K$3,FALSE)),"")</f>
        <v/>
      </c>
      <c r="L61" s="37" t="str">
        <f t="shared" ref="L61" ca="1" si="1111">IF($B60&lt;=INDIRECT("areaNumBlock"&amp;$AV61),IF( ISBLANK(VLOOKUP(L$4&amp;$B60,INDIRECT("listResultBlock"&amp;$AV61),J$3,FALSE)),"",VLOOKUP(L$4&amp;$B60,INDIRECT("listResultBlock"&amp;$AV61),J$3,FALSE)),"")</f>
        <v/>
      </c>
      <c r="M61" s="35" t="str">
        <f t="shared" ref="M61" ca="1" si="1112">IF($B60&lt;=INDIRECT("areaNumBlock"&amp;$AV61),IF( ISBLANK(VLOOKUP(M$4&amp;$B60,INDIRECT("listResultBlock"&amp;$AV61),O$3,FALSE)),"",VLOOKUP(M$4&amp;$B60,INDIRECT("listResultBlock"&amp;$AV61),O$3,FALSE)),"")</f>
        <v/>
      </c>
      <c r="N61" s="36" t="str">
        <f t="shared" ref="N61" ca="1" si="1113">IF($B60&lt;=INDIRECT("areaNumBlock"&amp;$AV61),IF( ISBLANK(VLOOKUP(N$4&amp;$B60,INDIRECT("listResultBlock"&amp;$AV61),N$3,FALSE)),"",VLOOKUP(N$4&amp;$B60,INDIRECT("listResultBlock"&amp;$AV61),N$3,FALSE)),"")</f>
        <v/>
      </c>
      <c r="O61" s="37" t="str">
        <f t="shared" ref="O61" ca="1" si="1114">IF($B60&lt;=INDIRECT("areaNumBlock"&amp;$AV61),IF( ISBLANK(VLOOKUP(O$4&amp;$B60,INDIRECT("listResultBlock"&amp;$AV61),M$3,FALSE)),"",VLOOKUP(O$4&amp;$B60,INDIRECT("listResultBlock"&amp;$AV61),M$3,FALSE)),"")</f>
        <v/>
      </c>
      <c r="P61" s="26"/>
      <c r="Q61" s="27"/>
      <c r="R61" s="28"/>
      <c r="S61" s="35" t="str">
        <f t="shared" ref="S61" ca="1" si="1115">IF(S$4&lt;=INDIRECT("areaNumBlock"&amp;$AV61),IF( ISBLANK(VLOOKUP($B60&amp;S$4,INDIRECT("listResultBlock"&amp;$AV61),S$3,FALSE)),"",VLOOKUP($B60&amp;S$4,INDIRECT("listResultBlock"&amp;$AV61),S$3,FALSE)),"")</f>
        <v/>
      </c>
      <c r="T61" s="36" t="str">
        <f t="shared" ref="T61" ca="1" si="1116">IF(T$4&lt;=INDIRECT("areaNumBlock"&amp;$AV61),IF( ISBLANK(VLOOKUP($B60&amp;T$4,INDIRECT("listResultBlock"&amp;$AV61),T$3,FALSE)),"",VLOOKUP($B60&amp;T$4,INDIRECT("listResultBlock"&amp;$AV61),T$3,FALSE)),"")</f>
        <v/>
      </c>
      <c r="U61" s="37" t="str">
        <f t="shared" ref="U61" ca="1" si="1117">IF(U$4&lt;=INDIRECT("areaNumBlock"&amp;$AV61),IF( ISBLANK(VLOOKUP($B60&amp;U$4,INDIRECT("listResultBlock"&amp;$AV61),U$3,FALSE)),"",VLOOKUP($B60&amp;U$4,INDIRECT("listResultBlock"&amp;$AV61),U$3,FALSE)),"")</f>
        <v/>
      </c>
      <c r="V61" s="35" t="str">
        <f t="shared" ref="V61" ca="1" si="1118">IF(V$4&lt;=INDIRECT("areaNumBlock"&amp;$AV61),IF( ISBLANK(VLOOKUP($B60&amp;V$4,INDIRECT("listResultBlock"&amp;$AV61),V$3,FALSE)),"",VLOOKUP($B60&amp;V$4,INDIRECT("listResultBlock"&amp;$AV61),V$3,FALSE)),"")</f>
        <v/>
      </c>
      <c r="W61" s="36" t="str">
        <f t="shared" ref="W61" ca="1" si="1119">IF(W$4&lt;=INDIRECT("areaNumBlock"&amp;$AV61),IF( ISBLANK(VLOOKUP($B60&amp;W$4,INDIRECT("listResultBlock"&amp;$AV61),W$3,FALSE)),"",VLOOKUP($B60&amp;W$4,INDIRECT("listResultBlock"&amp;$AV61),W$3,FALSE)),"")</f>
        <v/>
      </c>
      <c r="X61" s="37" t="str">
        <f t="shared" ref="X61" ca="1" si="1120">IF(X$4&lt;=INDIRECT("areaNumBlock"&amp;$AV61),IF( ISBLANK(VLOOKUP($B60&amp;X$4,INDIRECT("listResultBlock"&amp;$AV61),X$3,FALSE)),"",VLOOKUP($B60&amp;X$4,INDIRECT("listResultBlock"&amp;$AV61),X$3,FALSE)),"")</f>
        <v/>
      </c>
      <c r="Y61" s="35" t="str">
        <f t="shared" ref="Y61" ca="1" si="1121">IF(Y$4&lt;=INDIRECT("areaNumBlock"&amp;$AV61),IF( ISBLANK(VLOOKUP($B60&amp;Y$4,INDIRECT("listResultBlock"&amp;$AV61),Y$3,FALSE)),"",VLOOKUP($B60&amp;Y$4,INDIRECT("listResultBlock"&amp;$AV61),Y$3,FALSE)),"")</f>
        <v/>
      </c>
      <c r="Z61" s="36" t="str">
        <f t="shared" ref="Z61" ca="1" si="1122">IF(Z$4&lt;=INDIRECT("areaNumBlock"&amp;$AV61),IF( ISBLANK(VLOOKUP($B60&amp;Z$4,INDIRECT("listResultBlock"&amp;$AV61),Z$3,FALSE)),"",VLOOKUP($B60&amp;Z$4,INDIRECT("listResultBlock"&amp;$AV61),Z$3,FALSE)),"")</f>
        <v/>
      </c>
      <c r="AA61" s="37" t="str">
        <f t="shared" ref="AA61" ca="1" si="1123">IF(AA$4&lt;=INDIRECT("areaNumBlock"&amp;$AV61),IF( ISBLANK(VLOOKUP($B60&amp;AA$4,INDIRECT("listResultBlock"&amp;$AV61),AA$3,FALSE)),"",VLOOKUP($B60&amp;AA$4,INDIRECT("listResultBlock"&amp;$AV61),AA$3,FALSE)),"")</f>
        <v/>
      </c>
      <c r="AB61" s="35" t="str">
        <f t="shared" ref="AB61" ca="1" si="1124">IF(AB$4&lt;=INDIRECT("areaNumBlock"&amp;$AV61),IF( ISBLANK(VLOOKUP($B60&amp;AB$4,INDIRECT("listResultBlock"&amp;$AV61),AB$3,FALSE)),"",VLOOKUP($B60&amp;AB$4,INDIRECT("listResultBlock"&amp;$AV61),AB$3,FALSE)),"")</f>
        <v/>
      </c>
      <c r="AC61" s="36" t="str">
        <f t="shared" ref="AC61" ca="1" si="1125">IF(AC$4&lt;=INDIRECT("areaNumBlock"&amp;$AV61),IF( ISBLANK(VLOOKUP($B60&amp;AC$4,INDIRECT("listResultBlock"&amp;$AV61),AC$3,FALSE)),"",VLOOKUP($B60&amp;AC$4,INDIRECT("listResultBlock"&amp;$AV61),AC$3,FALSE)),"")</f>
        <v/>
      </c>
      <c r="AD61" s="37" t="str">
        <f t="shared" ref="AD61" ca="1" si="1126">IF(AD$4&lt;=INDIRECT("areaNumBlock"&amp;$AV61),IF( ISBLANK(VLOOKUP($B60&amp;AD$4,INDIRECT("listResultBlock"&amp;$AV61),AD$3,FALSE)),"",VLOOKUP($B60&amp;AD$4,INDIRECT("listResultBlock"&amp;$AV61),AD$3,FALSE)),"")</f>
        <v/>
      </c>
      <c r="AE61" s="35" t="str">
        <f t="shared" ref="AE61" ca="1" si="1127">IF(AE$4&lt;=INDIRECT("areaNumBlock"&amp;$AV61),IF( ISBLANK(VLOOKUP($B60&amp;AE$4,INDIRECT("listResultBlock"&amp;$AV61),AE$3,FALSE)),"",VLOOKUP($B60&amp;AE$4,INDIRECT("listResultBlock"&amp;$AV61),AE$3,FALSE)),"")</f>
        <v/>
      </c>
      <c r="AF61" s="36" t="str">
        <f t="shared" ref="AF61" ca="1" si="1128">IF(AF$4&lt;=INDIRECT("areaNumBlock"&amp;$AV61),IF( ISBLANK(VLOOKUP($B60&amp;AF$4,INDIRECT("listResultBlock"&amp;$AV61),AF$3,FALSE)),"",VLOOKUP($B60&amp;AF$4,INDIRECT("listResultBlock"&amp;$AV61),AF$3,FALSE)),"")</f>
        <v/>
      </c>
      <c r="AG61" s="37" t="str">
        <f t="shared" ref="AG61" ca="1" si="1129">IF(AG$4&lt;=INDIRECT("areaNumBlock"&amp;$AV61),IF( ISBLANK(VLOOKUP($B60&amp;AG$4,INDIRECT("listResultBlock"&amp;$AV61),AG$3,FALSE)),"",VLOOKUP($B60&amp;AG$4,INDIRECT("listResultBlock"&amp;$AV61),AG$3,FALSE)),"")</f>
        <v/>
      </c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105"/>
      <c r="AT61" s="107"/>
      <c r="AU61" s="25">
        <f t="shared" ref="AU61:AV61" si="1130">AU60</f>
        <v>0</v>
      </c>
      <c r="AV61" s="25">
        <f t="shared" si="1130"/>
        <v>3</v>
      </c>
    </row>
    <row r="62" spans="1:48" ht="21" customHeight="1" x14ac:dyDescent="0.4">
      <c r="A62" s="7"/>
      <c r="B62" s="96">
        <v>6</v>
      </c>
      <c r="C62" s="98" t="str">
        <f t="shared" ref="C62" ca="1" si="1131">IF(B62&lt;=INDIRECT("areaNumBlock"&amp;$AV62),INDEX(INDIRECT("listTeamBlock"&amp;$AV62&amp;"b"),B62),"")</f>
        <v>池雪FC</v>
      </c>
      <c r="D62" s="100" t="str">
        <f t="shared" ref="D62" ca="1" si="1132">IF(OR(D63="",F63=""),"",IF(D63&gt;F63,"〇",IF(D63&lt;F63,IF(E63="◎","不","×"),"△")))</f>
        <v/>
      </c>
      <c r="E62" s="100"/>
      <c r="F62" s="100"/>
      <c r="G62" s="100" t="str">
        <f t="shared" ref="G62" ca="1" si="1133">IF(OR(G63="",I63=""),"",IF(G63&gt;I63,"〇",IF(G63&lt;I63,IF(H63="◎","不","×"),"△")))</f>
        <v/>
      </c>
      <c r="H62" s="100"/>
      <c r="I62" s="100"/>
      <c r="J62" s="100" t="str">
        <f t="shared" ref="J62" ca="1" si="1134">IF(OR(J63="",L63=""),"",IF(J63&gt;L63,"〇",IF(J63&lt;L63,IF(K63="◎","不","×"),"△")))</f>
        <v/>
      </c>
      <c r="K62" s="100"/>
      <c r="L62" s="100"/>
      <c r="M62" s="100" t="str">
        <f t="shared" ref="M62" ca="1" si="1135">IF(OR(M63="",O63=""),"",IF(M63&gt;O63,"〇",IF(M63&lt;O63,IF(N63="◎","不","×"),"△")))</f>
        <v/>
      </c>
      <c r="N62" s="100"/>
      <c r="O62" s="100"/>
      <c r="P62" s="100" t="str">
        <f t="shared" ref="P62" ca="1" si="1136">IF(OR(P63="",R63=""),"",IF(P63&gt;R63,"〇",IF(P63&lt;R63,IF(Q63="◎","不","×"),"△")))</f>
        <v/>
      </c>
      <c r="Q62" s="100"/>
      <c r="R62" s="100"/>
      <c r="S62" s="22"/>
      <c r="T62" s="23"/>
      <c r="U62" s="24"/>
      <c r="V62" s="100" t="str">
        <f t="shared" ref="V62" ca="1" si="1137">IF(OR(V63="",X63=""),"",IF(V63&gt;X63,"〇",IF(V63&lt;X63,IF(W63="◎","不","×"),"△")))</f>
        <v/>
      </c>
      <c r="W62" s="100"/>
      <c r="X62" s="100"/>
      <c r="Y62" s="100" t="str">
        <f t="shared" ref="Y62" ca="1" si="1138">IF(OR(Y63="",AA63=""),"",IF(Y63&gt;AA63,"〇",IF(Y63&lt;AA63,IF(Z63="◎","不","×"),"△")))</f>
        <v/>
      </c>
      <c r="Z62" s="100"/>
      <c r="AA62" s="100"/>
      <c r="AB62" s="100" t="str">
        <f t="shared" ref="AB62" ca="1" si="1139">IF(OR(AB63="",AD63=""),"",IF(AB63&gt;AD63,"〇",IF(AB63&lt;AD63,IF(AC63="◎","不","×"),"△")))</f>
        <v/>
      </c>
      <c r="AC62" s="100"/>
      <c r="AD62" s="100"/>
      <c r="AE62" s="100" t="str">
        <f t="shared" ref="AE62" ca="1" si="1140">IF(OR(AE63="",AG63=""),"",IF(AE63&gt;AG63,"〇",IF(AE63&lt;AG63,IF(AF63="◎","不","×"),"△")))</f>
        <v/>
      </c>
      <c r="AF62" s="100"/>
      <c r="AG62" s="100"/>
      <c r="AH62" s="95">
        <f t="shared" ref="AH62" ca="1" si="1141">IF(B62&lt;=INDIRECT("areaNumBlock"&amp;$AV63),SUM(AJ62:AM63),"")</f>
        <v>0</v>
      </c>
      <c r="AI62" s="93">
        <f t="shared" ref="AI62" ca="1" si="1142">IF(B62&lt;=INDIRECT("areaNumBlock"&amp;$AV63),AJ62*3+AL62-(AM62*4),"")</f>
        <v>0</v>
      </c>
      <c r="AJ62" s="95">
        <f t="shared" ref="AJ62:AM62" ca="1" si="1143">IF($B62&lt;=INDIRECT("areaNumBlock"&amp;$AV63),COUNTIF($D62:$AG63,AJ$5),"")</f>
        <v>0</v>
      </c>
      <c r="AK62" s="95">
        <f t="shared" ca="1" si="1143"/>
        <v>0</v>
      </c>
      <c r="AL62" s="95">
        <f t="shared" ca="1" si="1143"/>
        <v>0</v>
      </c>
      <c r="AM62" s="95">
        <f t="shared" ca="1" si="1143"/>
        <v>0</v>
      </c>
      <c r="AN62" s="95"/>
      <c r="AO62" s="93">
        <f t="shared" ref="AO62" ca="1" si="1144">IF(B62&lt;=INDIRECT("areaNumBlock"&amp;$AV63),AP62-AQ62,"")</f>
        <v>0</v>
      </c>
      <c r="AP62" s="95">
        <f t="shared" ref="AP62" ca="1" si="1145">IF(B62&lt;=INDIRECT("areaNumBlock"&amp;$AV63),SUM(D63,G63,J63,M63,P63,S63,V63,Y63,AB63,AE63),"")</f>
        <v>0</v>
      </c>
      <c r="AQ62" s="95">
        <f t="shared" ref="AQ62" ca="1" si="1146">IF(B62&lt;=INDIRECT("areaNumBlock"&amp;$AV63),SUM(F63,I63,L63,O63,R63,U63,X63,AA63,AD63,AG63),"")</f>
        <v>0</v>
      </c>
      <c r="AR62" s="95"/>
      <c r="AS62" s="104" t="str">
        <f t="shared" ref="AS62" ca="1" si="1147">IF(AND(AU62=1,B62&lt;=INDIRECT("areaNumBlock"&amp;$AV63)),RANK(AT62,INDIRECT("areaRank"&amp;$AV63),0),"")</f>
        <v/>
      </c>
      <c r="AT62" s="106">
        <f t="shared" ref="AT62" ca="1" si="1148">IF(B62&lt;=INDIRECT("areaNumBlock"&amp;$AV63),AI62*1000000+AN62*100000+AO62*1000+AP62*10+AR62,"")</f>
        <v>0</v>
      </c>
      <c r="AU62" s="25">
        <f t="shared" ref="AU62:AV62" si="1149">AU61</f>
        <v>0</v>
      </c>
      <c r="AV62" s="25">
        <f t="shared" si="1149"/>
        <v>3</v>
      </c>
    </row>
    <row r="63" spans="1:48" ht="21" customHeight="1" x14ac:dyDescent="0.4">
      <c r="A63" s="7"/>
      <c r="B63" s="97"/>
      <c r="C63" s="99"/>
      <c r="D63" s="32" t="str">
        <f t="shared" ref="D63" ca="1" si="1150">IF($B62&lt;=INDIRECT("areaNumBlock"&amp;$AV63),IF( ISBLANK(VLOOKUP(D$4&amp;$B62,INDIRECT("listResultBlock"&amp;$AV63),F$3,FALSE)),"",VLOOKUP(D$4&amp;$B62,INDIRECT("listResultBlock"&amp;$AV63),F$3,FALSE)),"")</f>
        <v/>
      </c>
      <c r="E63" s="33" t="str">
        <f t="shared" ref="E63" ca="1" si="1151">IF($B62&lt;=INDIRECT("areaNumBlock"&amp;$AV63),IF( ISBLANK(VLOOKUP(E$4&amp;$B62,INDIRECT("listResultBlock"&amp;$AV63),E$3,FALSE)),"",VLOOKUP(E$4&amp;$B62,INDIRECT("listResultBlock"&amp;$AV63),E$3,FALSE)),"")</f>
        <v/>
      </c>
      <c r="F63" s="34" t="str">
        <f t="shared" ref="F63" ca="1" si="1152">IF($B62&lt;=INDIRECT("areaNumBlock"&amp;$AV63),IF( ISBLANK(VLOOKUP(F$4&amp;$B62,INDIRECT("listResultBlock"&amp;$AV63),D$3,FALSE)),"",VLOOKUP(F$4&amp;$B62,INDIRECT("listResultBlock"&amp;$AV63),D$3,FALSE)),"")</f>
        <v/>
      </c>
      <c r="G63" s="32" t="str">
        <f t="shared" ref="G63" ca="1" si="1153">IF($B62&lt;=INDIRECT("areaNumBlock"&amp;$AV63),IF( ISBLANK(VLOOKUP(G$4&amp;$B62,INDIRECT("listResultBlock"&amp;$AV63),I$3,FALSE)),"",VLOOKUP(G$4&amp;$B62,INDIRECT("listResultBlock"&amp;$AV63),I$3,FALSE)),"")</f>
        <v/>
      </c>
      <c r="H63" s="33" t="str">
        <f t="shared" ref="H63" ca="1" si="1154">IF($B62&lt;=INDIRECT("areaNumBlock"&amp;$AV63),IF( ISBLANK(VLOOKUP(H$4&amp;$B62,INDIRECT("listResultBlock"&amp;$AV63),H$3,FALSE)),"",VLOOKUP(H$4&amp;$B62,INDIRECT("listResultBlock"&amp;$AV63),H$3,FALSE)),"")</f>
        <v/>
      </c>
      <c r="I63" s="34" t="str">
        <f t="shared" ref="I63" ca="1" si="1155">IF($B62&lt;=INDIRECT("areaNumBlock"&amp;$AV63),IF( ISBLANK(VLOOKUP(I$4&amp;$B62,INDIRECT("listResultBlock"&amp;$AV63),G$3,FALSE)),"",VLOOKUP(I$4&amp;$B62,INDIRECT("listResultBlock"&amp;$AV63),G$3,FALSE)),"")</f>
        <v/>
      </c>
      <c r="J63" s="32" t="str">
        <f t="shared" ref="J63" ca="1" si="1156">IF($B62&lt;=INDIRECT("areaNumBlock"&amp;$AV63),IF( ISBLANK(VLOOKUP(J$4&amp;$B62,INDIRECT("listResultBlock"&amp;$AV63),L$3,FALSE)),"",VLOOKUP(J$4&amp;$B62,INDIRECT("listResultBlock"&amp;$AV63),L$3,FALSE)),"")</f>
        <v/>
      </c>
      <c r="K63" s="33" t="str">
        <f t="shared" ref="K63" ca="1" si="1157">IF($B62&lt;=INDIRECT("areaNumBlock"&amp;$AV63),IF( ISBLANK(VLOOKUP(K$4&amp;$B62,INDIRECT("listResultBlock"&amp;$AV63),K$3,FALSE)),"",VLOOKUP(K$4&amp;$B62,INDIRECT("listResultBlock"&amp;$AV63),K$3,FALSE)),"")</f>
        <v/>
      </c>
      <c r="L63" s="34" t="str">
        <f t="shared" ref="L63" ca="1" si="1158">IF($B62&lt;=INDIRECT("areaNumBlock"&amp;$AV63),IF( ISBLANK(VLOOKUP(L$4&amp;$B62,INDIRECT("listResultBlock"&amp;$AV63),J$3,FALSE)),"",VLOOKUP(L$4&amp;$B62,INDIRECT("listResultBlock"&amp;$AV63),J$3,FALSE)),"")</f>
        <v/>
      </c>
      <c r="M63" s="32" t="str">
        <f t="shared" ref="M63" ca="1" si="1159">IF($B62&lt;=INDIRECT("areaNumBlock"&amp;$AV63),IF( ISBLANK(VLOOKUP(M$4&amp;$B62,INDIRECT("listResultBlock"&amp;$AV63),O$3,FALSE)),"",VLOOKUP(M$4&amp;$B62,INDIRECT("listResultBlock"&amp;$AV63),O$3,FALSE)),"")</f>
        <v/>
      </c>
      <c r="N63" s="33" t="str">
        <f t="shared" ref="N63" ca="1" si="1160">IF($B62&lt;=INDIRECT("areaNumBlock"&amp;$AV63),IF( ISBLANK(VLOOKUP(N$4&amp;$B62,INDIRECT("listResultBlock"&amp;$AV63),N$3,FALSE)),"",VLOOKUP(N$4&amp;$B62,INDIRECT("listResultBlock"&amp;$AV63),N$3,FALSE)),"")</f>
        <v/>
      </c>
      <c r="O63" s="34" t="str">
        <f t="shared" ref="O63" ca="1" si="1161">IF($B62&lt;=INDIRECT("areaNumBlock"&amp;$AV63),IF( ISBLANK(VLOOKUP(O$4&amp;$B62,INDIRECT("listResultBlock"&amp;$AV63),M$3,FALSE)),"",VLOOKUP(O$4&amp;$B62,INDIRECT("listResultBlock"&amp;$AV63),M$3,FALSE)),"")</f>
        <v/>
      </c>
      <c r="P63" s="32" t="str">
        <f t="shared" ref="P63" ca="1" si="1162">IF($B62&lt;=INDIRECT("areaNumBlock"&amp;$AV63),IF( ISBLANK(VLOOKUP(P$4&amp;$B62,INDIRECT("listResultBlock"&amp;$AV63),R$3,FALSE)),"",VLOOKUP(P$4&amp;$B62,INDIRECT("listResultBlock"&amp;$AV63),R$3,FALSE)),"")</f>
        <v/>
      </c>
      <c r="Q63" s="33" t="str">
        <f t="shared" ref="Q63" ca="1" si="1163">IF($B62&lt;=INDIRECT("areaNumBlock"&amp;$AV63),IF( ISBLANK(VLOOKUP(Q$4&amp;$B62,INDIRECT("listResultBlock"&amp;$AV63),Q$3,FALSE)),"",VLOOKUP(Q$4&amp;$B62,INDIRECT("listResultBlock"&amp;$AV63),Q$3,FALSE)),"")</f>
        <v/>
      </c>
      <c r="R63" s="34" t="str">
        <f t="shared" ref="R63" ca="1" si="1164">IF($B62&lt;=INDIRECT("areaNumBlock"&amp;$AV63),IF( ISBLANK(VLOOKUP(R$4&amp;$B62,INDIRECT("listResultBlock"&amp;$AV63),P$3,FALSE)),"",VLOOKUP(R$4&amp;$B62,INDIRECT("listResultBlock"&amp;$AV63),P$3,FALSE)),"")</f>
        <v/>
      </c>
      <c r="S63" s="26"/>
      <c r="T63" s="27"/>
      <c r="U63" s="28"/>
      <c r="V63" s="32" t="str">
        <f t="shared" ref="V63" ca="1" si="1165">IF(V$4&lt;=INDIRECT("areaNumBlock"&amp;$AV63),IF( ISBLANK(VLOOKUP($B62&amp;V$4,INDIRECT("listResultBlock"&amp;$AV63),V$3,FALSE)),"",VLOOKUP($B62&amp;V$4,INDIRECT("listResultBlock"&amp;$AV63),V$3,FALSE)),"")</f>
        <v/>
      </c>
      <c r="W63" s="33" t="str">
        <f t="shared" ref="W63" ca="1" si="1166">IF(W$4&lt;=INDIRECT("areaNumBlock"&amp;$AV63),IF( ISBLANK(VLOOKUP($B62&amp;W$4,INDIRECT("listResultBlock"&amp;$AV63),W$3,FALSE)),"",VLOOKUP($B62&amp;W$4,INDIRECT("listResultBlock"&amp;$AV63),W$3,FALSE)),"")</f>
        <v/>
      </c>
      <c r="X63" s="34" t="str">
        <f t="shared" ref="X63" ca="1" si="1167">IF(X$4&lt;=INDIRECT("areaNumBlock"&amp;$AV63),IF( ISBLANK(VLOOKUP($B62&amp;X$4,INDIRECT("listResultBlock"&amp;$AV63),X$3,FALSE)),"",VLOOKUP($B62&amp;X$4,INDIRECT("listResultBlock"&amp;$AV63),X$3,FALSE)),"")</f>
        <v/>
      </c>
      <c r="Y63" s="32" t="str">
        <f t="shared" ref="Y63" ca="1" si="1168">IF(Y$4&lt;=INDIRECT("areaNumBlock"&amp;$AV63),IF( ISBLANK(VLOOKUP($B62&amp;Y$4,INDIRECT("listResultBlock"&amp;$AV63),Y$3,FALSE)),"",VLOOKUP($B62&amp;Y$4,INDIRECT("listResultBlock"&amp;$AV63),Y$3,FALSE)),"")</f>
        <v/>
      </c>
      <c r="Z63" s="33" t="str">
        <f t="shared" ref="Z63" ca="1" si="1169">IF(Z$4&lt;=INDIRECT("areaNumBlock"&amp;$AV63),IF( ISBLANK(VLOOKUP($B62&amp;Z$4,INDIRECT("listResultBlock"&amp;$AV63),Z$3,FALSE)),"",VLOOKUP($B62&amp;Z$4,INDIRECT("listResultBlock"&amp;$AV63),Z$3,FALSE)),"")</f>
        <v/>
      </c>
      <c r="AA63" s="34" t="str">
        <f t="shared" ref="AA63" ca="1" si="1170">IF(AA$4&lt;=INDIRECT("areaNumBlock"&amp;$AV63),IF( ISBLANK(VLOOKUP($B62&amp;AA$4,INDIRECT("listResultBlock"&amp;$AV63),AA$3,FALSE)),"",VLOOKUP($B62&amp;AA$4,INDIRECT("listResultBlock"&amp;$AV63),AA$3,FALSE)),"")</f>
        <v/>
      </c>
      <c r="AB63" s="32" t="str">
        <f t="shared" ref="AB63" ca="1" si="1171">IF(AB$4&lt;=INDIRECT("areaNumBlock"&amp;$AV63),IF( ISBLANK(VLOOKUP($B62&amp;AB$4,INDIRECT("listResultBlock"&amp;$AV63),AB$3,FALSE)),"",VLOOKUP($B62&amp;AB$4,INDIRECT("listResultBlock"&amp;$AV63),AB$3,FALSE)),"")</f>
        <v/>
      </c>
      <c r="AC63" s="33" t="str">
        <f t="shared" ref="AC63" ca="1" si="1172">IF(AC$4&lt;=INDIRECT("areaNumBlock"&amp;$AV63),IF( ISBLANK(VLOOKUP($B62&amp;AC$4,INDIRECT("listResultBlock"&amp;$AV63),AC$3,FALSE)),"",VLOOKUP($B62&amp;AC$4,INDIRECT("listResultBlock"&amp;$AV63),AC$3,FALSE)),"")</f>
        <v/>
      </c>
      <c r="AD63" s="34" t="str">
        <f t="shared" ref="AD63" ca="1" si="1173">IF(AD$4&lt;=INDIRECT("areaNumBlock"&amp;$AV63),IF( ISBLANK(VLOOKUP($B62&amp;AD$4,INDIRECT("listResultBlock"&amp;$AV63),AD$3,FALSE)),"",VLOOKUP($B62&amp;AD$4,INDIRECT("listResultBlock"&amp;$AV63),AD$3,FALSE)),"")</f>
        <v/>
      </c>
      <c r="AE63" s="32" t="str">
        <f t="shared" ref="AE63" ca="1" si="1174">IF(AE$4&lt;=INDIRECT("areaNumBlock"&amp;$AV63),IF( ISBLANK(VLOOKUP($B62&amp;AE$4,INDIRECT("listResultBlock"&amp;$AV63),AE$3,FALSE)),"",VLOOKUP($B62&amp;AE$4,INDIRECT("listResultBlock"&amp;$AV63),AE$3,FALSE)),"")</f>
        <v/>
      </c>
      <c r="AF63" s="33" t="str">
        <f t="shared" ref="AF63" ca="1" si="1175">IF(AF$4&lt;=INDIRECT("areaNumBlock"&amp;$AV63),IF( ISBLANK(VLOOKUP($B62&amp;AF$4,INDIRECT("listResultBlock"&amp;$AV63),AF$3,FALSE)),"",VLOOKUP($B62&amp;AF$4,INDIRECT("listResultBlock"&amp;$AV63),AF$3,FALSE)),"")</f>
        <v/>
      </c>
      <c r="AG63" s="34" t="str">
        <f t="shared" ref="AG63" ca="1" si="1176">IF(AG$4&lt;=INDIRECT("areaNumBlock"&amp;$AV63),IF( ISBLANK(VLOOKUP($B62&amp;AG$4,INDIRECT("listResultBlock"&amp;$AV63),AG$3,FALSE)),"",VLOOKUP($B62&amp;AG$4,INDIRECT("listResultBlock"&amp;$AV63),AG$3,FALSE)),"")</f>
        <v/>
      </c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105"/>
      <c r="AT63" s="107"/>
      <c r="AU63" s="25">
        <f t="shared" ref="AU63:AV63" si="1177">AU62</f>
        <v>0</v>
      </c>
      <c r="AV63" s="25">
        <f t="shared" si="1177"/>
        <v>3</v>
      </c>
    </row>
    <row r="64" spans="1:48" ht="21" customHeight="1" x14ac:dyDescent="0.4">
      <c r="A64" s="7"/>
      <c r="B64" s="96">
        <v>7</v>
      </c>
      <c r="C64" s="98" t="str">
        <f t="shared" ref="C64" ca="1" si="1178">IF(B64&lt;=INDIRECT("areaNumBlock"&amp;$AV64),INDEX(INDIRECT("listTeamBlock"&amp;$AV64&amp;"b"),B64),"")</f>
        <v>東一FC B</v>
      </c>
      <c r="D64" s="108" t="str">
        <f t="shared" ref="D64" ca="1" si="1179">IF(OR(D65="",F65=""),"",IF(D65&gt;F65,"〇",IF(D65&lt;F65,IF(E65="◎","不","×"),"△")))</f>
        <v/>
      </c>
      <c r="E64" s="108"/>
      <c r="F64" s="108"/>
      <c r="G64" s="108" t="str">
        <f t="shared" ref="G64" ca="1" si="1180">IF(OR(G65="",I65=""),"",IF(G65&gt;I65,"〇",IF(G65&lt;I65,IF(H65="◎","不","×"),"△")))</f>
        <v/>
      </c>
      <c r="H64" s="108"/>
      <c r="I64" s="108"/>
      <c r="J64" s="108" t="str">
        <f t="shared" ref="J64" ca="1" si="1181">IF(OR(J65="",L65=""),"",IF(J65&gt;L65,"〇",IF(J65&lt;L65,IF(K65="◎","不","×"),"△")))</f>
        <v/>
      </c>
      <c r="K64" s="108"/>
      <c r="L64" s="108"/>
      <c r="M64" s="108" t="str">
        <f t="shared" ref="M64" ca="1" si="1182">IF(OR(M65="",O65=""),"",IF(M65&gt;O65,"〇",IF(M65&lt;O65,IF(N65="◎","不","×"),"△")))</f>
        <v/>
      </c>
      <c r="N64" s="108"/>
      <c r="O64" s="108"/>
      <c r="P64" s="108" t="str">
        <f t="shared" ref="P64" ca="1" si="1183">IF(OR(P65="",R65=""),"",IF(P65&gt;R65,"〇",IF(P65&lt;R65,IF(Q65="◎","不","×"),"△")))</f>
        <v/>
      </c>
      <c r="Q64" s="108"/>
      <c r="R64" s="108"/>
      <c r="S64" s="108" t="str">
        <f t="shared" ref="S64" ca="1" si="1184">IF(OR(S65="",U65=""),"",IF(S65&gt;U65,"〇",IF(S65&lt;U65,IF(T65="◎","不","×"),"△")))</f>
        <v/>
      </c>
      <c r="T64" s="108"/>
      <c r="U64" s="108"/>
      <c r="V64" s="22"/>
      <c r="W64" s="23"/>
      <c r="X64" s="24"/>
      <c r="Y64" s="109" t="str">
        <f t="shared" ref="Y64" ca="1" si="1185">IF(OR(Y65="",AA65=""),"",IF(Y65&gt;AA65,"〇",IF(Y65&lt;AA65,IF(Z65="◎","不","×"),"△")))</f>
        <v/>
      </c>
      <c r="Z64" s="110"/>
      <c r="AA64" s="111"/>
      <c r="AB64" s="109" t="str">
        <f t="shared" ref="AB64" ca="1" si="1186">IF(OR(AB65="",AD65=""),"",IF(AB65&gt;AD65,"〇",IF(AB65&lt;AD65,IF(AC65="◎","不","×"),"△")))</f>
        <v/>
      </c>
      <c r="AC64" s="110"/>
      <c r="AD64" s="111"/>
      <c r="AE64" s="109" t="str">
        <f t="shared" ref="AE64" ca="1" si="1187">IF(OR(AE65="",AG65=""),"",IF(AE65&gt;AG65,"〇",IF(AE65&lt;AG65,IF(AF65="◎","不","×"),"△")))</f>
        <v/>
      </c>
      <c r="AF64" s="110"/>
      <c r="AG64" s="111"/>
      <c r="AH64" s="95">
        <f t="shared" ref="AH64" ca="1" si="1188">IF(B64&lt;=INDIRECT("areaNumBlock"&amp;$AV65),SUM(AJ64:AM65),"")</f>
        <v>0</v>
      </c>
      <c r="AI64" s="93">
        <f t="shared" ref="AI64" ca="1" si="1189">IF(B64&lt;=INDIRECT("areaNumBlock"&amp;$AV65),AJ64*3+AL64-(AM64*4),"")</f>
        <v>0</v>
      </c>
      <c r="AJ64" s="95">
        <f t="shared" ref="AJ64:AM64" ca="1" si="1190">IF($B64&lt;=INDIRECT("areaNumBlock"&amp;$AV65),COUNTIF($D64:$AG65,AJ$5),"")</f>
        <v>0</v>
      </c>
      <c r="AK64" s="95">
        <f t="shared" ca="1" si="1190"/>
        <v>0</v>
      </c>
      <c r="AL64" s="95">
        <f t="shared" ca="1" si="1190"/>
        <v>0</v>
      </c>
      <c r="AM64" s="95">
        <f t="shared" ca="1" si="1190"/>
        <v>0</v>
      </c>
      <c r="AN64" s="95"/>
      <c r="AO64" s="93">
        <f t="shared" ref="AO64" ca="1" si="1191">IF(B64&lt;=INDIRECT("areaNumBlock"&amp;$AV65),AP64-AQ64,"")</f>
        <v>0</v>
      </c>
      <c r="AP64" s="95">
        <f t="shared" ref="AP64" ca="1" si="1192">IF(B64&lt;=INDIRECT("areaNumBlock"&amp;$AV65),SUM(D65,G65,J65,M65,P65,S65,V65,Y65,AB65,AE65),"")</f>
        <v>0</v>
      </c>
      <c r="AQ64" s="95">
        <f t="shared" ref="AQ64" ca="1" si="1193">IF(B64&lt;=INDIRECT("areaNumBlock"&amp;$AV65),SUM(F65,I65,L65,O65,R65,U65,X65,AA65,AD65,AG65),"")</f>
        <v>0</v>
      </c>
      <c r="AR64" s="95"/>
      <c r="AS64" s="104" t="str">
        <f t="shared" ref="AS64" ca="1" si="1194">IF(AND(AU64=1,B64&lt;=INDIRECT("areaNumBlock"&amp;$AV65)),RANK(AT64,INDIRECT("areaRank"&amp;$AV65),0),"")</f>
        <v/>
      </c>
      <c r="AT64" s="106">
        <f t="shared" ref="AT64" ca="1" si="1195">IF(B64&lt;=INDIRECT("areaNumBlock"&amp;$AV65),AI64*1000000+AN64*100000+AO64*1000+AP64*10+AR64,"")</f>
        <v>0</v>
      </c>
      <c r="AU64" s="25">
        <f t="shared" ref="AU64:AV64" si="1196">AU63</f>
        <v>0</v>
      </c>
      <c r="AV64" s="25">
        <f t="shared" si="1196"/>
        <v>3</v>
      </c>
    </row>
    <row r="65" spans="1:48" ht="21" customHeight="1" x14ac:dyDescent="0.4">
      <c r="A65" s="7"/>
      <c r="B65" s="97"/>
      <c r="C65" s="99"/>
      <c r="D65" s="35" t="str">
        <f t="shared" ref="D65" ca="1" si="1197">IF($B64&lt;=INDIRECT("areaNumBlock"&amp;$AV65),IF( ISBLANK(VLOOKUP(D$4&amp;$B64,INDIRECT("listResultBlock"&amp;$AV65),F$3,FALSE)),"",VLOOKUP(D$4&amp;$B64,INDIRECT("listResultBlock"&amp;$AV65),F$3,FALSE)),"")</f>
        <v/>
      </c>
      <c r="E65" s="36" t="str">
        <f t="shared" ref="E65" ca="1" si="1198">IF($B64&lt;=INDIRECT("areaNumBlock"&amp;$AV65),IF( ISBLANK(VLOOKUP(E$4&amp;$B64,INDIRECT("listResultBlock"&amp;$AV65),E$3,FALSE)),"",VLOOKUP(E$4&amp;$B64,INDIRECT("listResultBlock"&amp;$AV65),E$3,FALSE)),"")</f>
        <v/>
      </c>
      <c r="F65" s="37" t="str">
        <f t="shared" ref="F65" ca="1" si="1199">IF($B64&lt;=INDIRECT("areaNumBlock"&amp;$AV65),IF( ISBLANK(VLOOKUP(F$4&amp;$B64,INDIRECT("listResultBlock"&amp;$AV65),D$3,FALSE)),"",VLOOKUP(F$4&amp;$B64,INDIRECT("listResultBlock"&amp;$AV65),D$3,FALSE)),"")</f>
        <v/>
      </c>
      <c r="G65" s="35" t="str">
        <f t="shared" ref="G65" ca="1" si="1200">IF($B64&lt;=INDIRECT("areaNumBlock"&amp;$AV65),IF( ISBLANK(VLOOKUP(G$4&amp;$B64,INDIRECT("listResultBlock"&amp;$AV65),I$3,FALSE)),"",VLOOKUP(G$4&amp;$B64,INDIRECT("listResultBlock"&amp;$AV65),I$3,FALSE)),"")</f>
        <v/>
      </c>
      <c r="H65" s="36" t="str">
        <f t="shared" ref="H65" ca="1" si="1201">IF($B64&lt;=INDIRECT("areaNumBlock"&amp;$AV65),IF( ISBLANK(VLOOKUP(H$4&amp;$B64,INDIRECT("listResultBlock"&amp;$AV65),H$3,FALSE)),"",VLOOKUP(H$4&amp;$B64,INDIRECT("listResultBlock"&amp;$AV65),H$3,FALSE)),"")</f>
        <v/>
      </c>
      <c r="I65" s="37" t="str">
        <f t="shared" ref="I65" ca="1" si="1202">IF($B64&lt;=INDIRECT("areaNumBlock"&amp;$AV65),IF( ISBLANK(VLOOKUP(I$4&amp;$B64,INDIRECT("listResultBlock"&amp;$AV65),G$3,FALSE)),"",VLOOKUP(I$4&amp;$B64,INDIRECT("listResultBlock"&amp;$AV65),G$3,FALSE)),"")</f>
        <v/>
      </c>
      <c r="J65" s="35" t="str">
        <f t="shared" ref="J65" ca="1" si="1203">IF($B64&lt;=INDIRECT("areaNumBlock"&amp;$AV65),IF( ISBLANK(VLOOKUP(J$4&amp;$B64,INDIRECT("listResultBlock"&amp;$AV65),L$3,FALSE)),"",VLOOKUP(J$4&amp;$B64,INDIRECT("listResultBlock"&amp;$AV65),L$3,FALSE)),"")</f>
        <v/>
      </c>
      <c r="K65" s="36" t="str">
        <f t="shared" ref="K65" ca="1" si="1204">IF($B64&lt;=INDIRECT("areaNumBlock"&amp;$AV65),IF( ISBLANK(VLOOKUP(K$4&amp;$B64,INDIRECT("listResultBlock"&amp;$AV65),K$3,FALSE)),"",VLOOKUP(K$4&amp;$B64,INDIRECT("listResultBlock"&amp;$AV65),K$3,FALSE)),"")</f>
        <v/>
      </c>
      <c r="L65" s="37" t="str">
        <f t="shared" ref="L65" ca="1" si="1205">IF($B64&lt;=INDIRECT("areaNumBlock"&amp;$AV65),IF( ISBLANK(VLOOKUP(L$4&amp;$B64,INDIRECT("listResultBlock"&amp;$AV65),J$3,FALSE)),"",VLOOKUP(L$4&amp;$B64,INDIRECT("listResultBlock"&amp;$AV65),J$3,FALSE)),"")</f>
        <v/>
      </c>
      <c r="M65" s="35" t="str">
        <f t="shared" ref="M65" ca="1" si="1206">IF($B64&lt;=INDIRECT("areaNumBlock"&amp;$AV65),IF( ISBLANK(VLOOKUP(M$4&amp;$B64,INDIRECT("listResultBlock"&amp;$AV65),O$3,FALSE)),"",VLOOKUP(M$4&amp;$B64,INDIRECT("listResultBlock"&amp;$AV65),O$3,FALSE)),"")</f>
        <v/>
      </c>
      <c r="N65" s="36" t="str">
        <f t="shared" ref="N65" ca="1" si="1207">IF($B64&lt;=INDIRECT("areaNumBlock"&amp;$AV65),IF( ISBLANK(VLOOKUP(N$4&amp;$B64,INDIRECT("listResultBlock"&amp;$AV65),N$3,FALSE)),"",VLOOKUP(N$4&amp;$B64,INDIRECT("listResultBlock"&amp;$AV65),N$3,FALSE)),"")</f>
        <v/>
      </c>
      <c r="O65" s="37" t="str">
        <f t="shared" ref="O65" ca="1" si="1208">IF($B64&lt;=INDIRECT("areaNumBlock"&amp;$AV65),IF( ISBLANK(VLOOKUP(O$4&amp;$B64,INDIRECT("listResultBlock"&amp;$AV65),M$3,FALSE)),"",VLOOKUP(O$4&amp;$B64,INDIRECT("listResultBlock"&amp;$AV65),M$3,FALSE)),"")</f>
        <v/>
      </c>
      <c r="P65" s="35" t="str">
        <f t="shared" ref="P65" ca="1" si="1209">IF($B64&lt;=INDIRECT("areaNumBlock"&amp;$AV65),IF( ISBLANK(VLOOKUP(P$4&amp;$B64,INDIRECT("listResultBlock"&amp;$AV65),R$3,FALSE)),"",VLOOKUP(P$4&amp;$B64,INDIRECT("listResultBlock"&amp;$AV65),R$3,FALSE)),"")</f>
        <v/>
      </c>
      <c r="Q65" s="36" t="str">
        <f t="shared" ref="Q65" ca="1" si="1210">IF($B64&lt;=INDIRECT("areaNumBlock"&amp;$AV65),IF( ISBLANK(VLOOKUP(Q$4&amp;$B64,INDIRECT("listResultBlock"&amp;$AV65),Q$3,FALSE)),"",VLOOKUP(Q$4&amp;$B64,INDIRECT("listResultBlock"&amp;$AV65),Q$3,FALSE)),"")</f>
        <v/>
      </c>
      <c r="R65" s="37" t="str">
        <f t="shared" ref="R65" ca="1" si="1211">IF($B64&lt;=INDIRECT("areaNumBlock"&amp;$AV65),IF( ISBLANK(VLOOKUP(R$4&amp;$B64,INDIRECT("listResultBlock"&amp;$AV65),P$3,FALSE)),"",VLOOKUP(R$4&amp;$B64,INDIRECT("listResultBlock"&amp;$AV65),P$3,FALSE)),"")</f>
        <v/>
      </c>
      <c r="S65" s="35" t="str">
        <f t="shared" ref="S65" ca="1" si="1212">IF($B64&lt;=INDIRECT("areaNumBlock"&amp;$AV65),IF( ISBLANK(VLOOKUP(S$4&amp;$B64,INDIRECT("listResultBlock"&amp;$AV65),U$3,FALSE)),"",VLOOKUP(S$4&amp;$B64,INDIRECT("listResultBlock"&amp;$AV65),U$3,FALSE)),"")</f>
        <v/>
      </c>
      <c r="T65" s="36" t="str">
        <f t="shared" ref="T65" ca="1" si="1213">IF($B64&lt;=INDIRECT("areaNumBlock"&amp;$AV65),IF( ISBLANK(VLOOKUP(T$4&amp;$B64,INDIRECT("listResultBlock"&amp;$AV65),T$3,FALSE)),"",VLOOKUP(T$4&amp;$B64,INDIRECT("listResultBlock"&amp;$AV65),T$3,FALSE)),"")</f>
        <v/>
      </c>
      <c r="U65" s="37" t="str">
        <f t="shared" ref="U65" ca="1" si="1214">IF($B64&lt;=INDIRECT("areaNumBlock"&amp;$AV65),IF( ISBLANK(VLOOKUP(U$4&amp;$B64,INDIRECT("listResultBlock"&amp;$AV65),S$3,FALSE)),"",VLOOKUP(U$4&amp;$B64,INDIRECT("listResultBlock"&amp;$AV65),S$3,FALSE)),"")</f>
        <v/>
      </c>
      <c r="V65" s="26"/>
      <c r="W65" s="27"/>
      <c r="X65" s="28"/>
      <c r="Y65" s="35" t="str">
        <f t="shared" ref="Y65" ca="1" si="1215">IF(Y$4&lt;=INDIRECT("areaNumBlock"&amp;$AV65),IF( ISBLANK(VLOOKUP($B64&amp;Y$4,INDIRECT("listResultBlock"&amp;$AV65),Y$3,FALSE)),"",VLOOKUP($B64&amp;Y$4,INDIRECT("listResultBlock"&amp;$AV65),Y$3,FALSE)),"")</f>
        <v/>
      </c>
      <c r="Z65" s="36" t="str">
        <f t="shared" ref="Z65" ca="1" si="1216">IF(Z$4&lt;=INDIRECT("areaNumBlock"&amp;$AV65),IF( ISBLANK(VLOOKUP($B64&amp;Z$4,INDIRECT("listResultBlock"&amp;$AV65),Z$3,FALSE)),"",VLOOKUP($B64&amp;Z$4,INDIRECT("listResultBlock"&amp;$AV65),Z$3,FALSE)),"")</f>
        <v/>
      </c>
      <c r="AA65" s="37" t="str">
        <f t="shared" ref="AA65" ca="1" si="1217">IF(AA$4&lt;=INDIRECT("areaNumBlock"&amp;$AV65),IF( ISBLANK(VLOOKUP($B64&amp;AA$4,INDIRECT("listResultBlock"&amp;$AV65),AA$3,FALSE)),"",VLOOKUP($B64&amp;AA$4,INDIRECT("listResultBlock"&amp;$AV65),AA$3,FALSE)),"")</f>
        <v/>
      </c>
      <c r="AB65" s="35" t="str">
        <f t="shared" ref="AB65" ca="1" si="1218">IF(AB$4&lt;=INDIRECT("areaNumBlock"&amp;$AV65),IF( ISBLANK(VLOOKUP($B64&amp;AB$4,INDIRECT("listResultBlock"&amp;$AV65),AB$3,FALSE)),"",VLOOKUP($B64&amp;AB$4,INDIRECT("listResultBlock"&amp;$AV65),AB$3,FALSE)),"")</f>
        <v/>
      </c>
      <c r="AC65" s="36" t="str">
        <f t="shared" ref="AC65" ca="1" si="1219">IF(AC$4&lt;=INDIRECT("areaNumBlock"&amp;$AV65),IF( ISBLANK(VLOOKUP($B64&amp;AC$4,INDIRECT("listResultBlock"&amp;$AV65),AC$3,FALSE)),"",VLOOKUP($B64&amp;AC$4,INDIRECT("listResultBlock"&amp;$AV65),AC$3,FALSE)),"")</f>
        <v/>
      </c>
      <c r="AD65" s="37" t="str">
        <f t="shared" ref="AD65" ca="1" si="1220">IF(AD$4&lt;=INDIRECT("areaNumBlock"&amp;$AV65),IF( ISBLANK(VLOOKUP($B64&amp;AD$4,INDIRECT("listResultBlock"&amp;$AV65),AD$3,FALSE)),"",VLOOKUP($B64&amp;AD$4,INDIRECT("listResultBlock"&amp;$AV65),AD$3,FALSE)),"")</f>
        <v/>
      </c>
      <c r="AE65" s="35" t="str">
        <f t="shared" ref="AE65" ca="1" si="1221">IF(AE$4&lt;=INDIRECT("areaNumBlock"&amp;$AV65),IF( ISBLANK(VLOOKUP($B64&amp;AE$4,INDIRECT("listResultBlock"&amp;$AV65),AE$3,FALSE)),"",VLOOKUP($B64&amp;AE$4,INDIRECT("listResultBlock"&amp;$AV65),AE$3,FALSE)),"")</f>
        <v/>
      </c>
      <c r="AF65" s="36" t="str">
        <f t="shared" ref="AF65" ca="1" si="1222">IF(AF$4&lt;=INDIRECT("areaNumBlock"&amp;$AV65),IF( ISBLANK(VLOOKUP($B64&amp;AF$4,INDIRECT("listResultBlock"&amp;$AV65),AF$3,FALSE)),"",VLOOKUP($B64&amp;AF$4,INDIRECT("listResultBlock"&amp;$AV65),AF$3,FALSE)),"")</f>
        <v/>
      </c>
      <c r="AG65" s="37" t="str">
        <f t="shared" ref="AG65" ca="1" si="1223">IF(AG$4&lt;=INDIRECT("areaNumBlock"&amp;$AV65),IF( ISBLANK(VLOOKUP($B64&amp;AG$4,INDIRECT("listResultBlock"&amp;$AV65),AG$3,FALSE)),"",VLOOKUP($B64&amp;AG$4,INDIRECT("listResultBlock"&amp;$AV65),AG$3,FALSE)),"")</f>
        <v/>
      </c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105"/>
      <c r="AT65" s="107"/>
      <c r="AU65" s="25">
        <f t="shared" ref="AU65:AV65" si="1224">AU64</f>
        <v>0</v>
      </c>
      <c r="AV65" s="25">
        <f t="shared" si="1224"/>
        <v>3</v>
      </c>
    </row>
    <row r="66" spans="1:48" ht="21" customHeight="1" x14ac:dyDescent="0.4">
      <c r="A66" s="7"/>
      <c r="B66" s="96">
        <v>8</v>
      </c>
      <c r="C66" s="98" t="str">
        <f t="shared" ref="C66" ca="1" si="1225">IF(B66&lt;=INDIRECT("areaNumBlock"&amp;$AV66),INDEX(INDIRECT("listTeamBlock"&amp;$AV66&amp;"b"),B66),"")</f>
        <v>萩羽SC</v>
      </c>
      <c r="D66" s="100" t="str">
        <f t="shared" ref="D66" ca="1" si="1226">IF(OR(D67="",F67=""),"",IF(D67&gt;F67,"〇",IF(D67&lt;F67,IF(E67="◎","不","×"),"△")))</f>
        <v/>
      </c>
      <c r="E66" s="100"/>
      <c r="F66" s="100"/>
      <c r="G66" s="100" t="str">
        <f t="shared" ref="G66" ca="1" si="1227">IF(OR(G67="",I67=""),"",IF(G67&gt;I67,"〇",IF(G67&lt;I67,IF(H67="◎","不","×"),"△")))</f>
        <v/>
      </c>
      <c r="H66" s="100"/>
      <c r="I66" s="100"/>
      <c r="J66" s="100" t="str">
        <f t="shared" ref="J66" ca="1" si="1228">IF(OR(J67="",L67=""),"",IF(J67&gt;L67,"〇",IF(J67&lt;L67,IF(K67="◎","不","×"),"△")))</f>
        <v/>
      </c>
      <c r="K66" s="100"/>
      <c r="L66" s="100"/>
      <c r="M66" s="100" t="str">
        <f t="shared" ref="M66" ca="1" si="1229">IF(OR(M67="",O67=""),"",IF(M67&gt;O67,"〇",IF(M67&lt;O67,IF(N67="◎","不","×"),"△")))</f>
        <v/>
      </c>
      <c r="N66" s="100"/>
      <c r="O66" s="100"/>
      <c r="P66" s="100" t="str">
        <f t="shared" ref="P66" ca="1" si="1230">IF(OR(P67="",R67=""),"",IF(P67&gt;R67,"〇",IF(P67&lt;R67,IF(Q67="◎","不","×"),"△")))</f>
        <v/>
      </c>
      <c r="Q66" s="100"/>
      <c r="R66" s="100"/>
      <c r="S66" s="100" t="str">
        <f t="shared" ref="S66" ca="1" si="1231">IF(OR(S67="",U67=""),"",IF(S67&gt;U67,"〇",IF(S67&lt;U67,IF(T67="◎","不","×"),"△")))</f>
        <v/>
      </c>
      <c r="T66" s="100"/>
      <c r="U66" s="100"/>
      <c r="V66" s="101" t="str">
        <f t="shared" ref="V66" ca="1" si="1232">IF(OR(V67="",X67=""),"",IF(V67&gt;X67,"〇",IF(V67&lt;X67,IF(W67="◎","不","×"),"△")))</f>
        <v/>
      </c>
      <c r="W66" s="102"/>
      <c r="X66" s="103"/>
      <c r="Y66" s="22"/>
      <c r="Z66" s="23"/>
      <c r="AA66" s="24"/>
      <c r="AB66" s="101" t="str">
        <f t="shared" ref="AB66" ca="1" si="1233">IF(OR(AB67="",AD67=""),"",IF(AB67&gt;AD67,"〇",IF(AB67&lt;AD67,IF(AC67="◎","不","×"),"△")))</f>
        <v/>
      </c>
      <c r="AC66" s="102"/>
      <c r="AD66" s="103"/>
      <c r="AE66" s="101" t="str">
        <f t="shared" ref="AE66" ca="1" si="1234">IF(OR(AE67="",AG67=""),"",IF(AE67&gt;AG67,"〇",IF(AE67&lt;AG67,IF(AF67="◎","不","×"),"△")))</f>
        <v/>
      </c>
      <c r="AF66" s="102"/>
      <c r="AG66" s="103"/>
      <c r="AH66" s="95">
        <f t="shared" ref="AH66" ca="1" si="1235">IF(B66&lt;=INDIRECT("areaNumBlock"&amp;$AV67),SUM(AJ66:AM67),"")</f>
        <v>0</v>
      </c>
      <c r="AI66" s="93">
        <f t="shared" ref="AI66" ca="1" si="1236">IF(B66&lt;=INDIRECT("areaNumBlock"&amp;$AV67),AJ66*3+AL66-(AM66*4),"")</f>
        <v>0</v>
      </c>
      <c r="AJ66" s="95">
        <f t="shared" ref="AJ66:AM66" ca="1" si="1237">IF($B66&lt;=INDIRECT("areaNumBlock"&amp;$AV67),COUNTIF($D66:$AG67,AJ$5),"")</f>
        <v>0</v>
      </c>
      <c r="AK66" s="95">
        <f t="shared" ca="1" si="1237"/>
        <v>0</v>
      </c>
      <c r="AL66" s="95">
        <f t="shared" ca="1" si="1237"/>
        <v>0</v>
      </c>
      <c r="AM66" s="95">
        <f t="shared" ca="1" si="1237"/>
        <v>0</v>
      </c>
      <c r="AN66" s="95"/>
      <c r="AO66" s="93">
        <f t="shared" ref="AO66" ca="1" si="1238">IF(B66&lt;=INDIRECT("areaNumBlock"&amp;$AV67),AP66-AQ66,"")</f>
        <v>0</v>
      </c>
      <c r="AP66" s="95">
        <f t="shared" ref="AP66" ca="1" si="1239">IF(B66&lt;=INDIRECT("areaNumBlock"&amp;$AV67),SUM(D67,G67,J67,M67,P67,S67,V67,Y67,AB67,AE67),"")</f>
        <v>0</v>
      </c>
      <c r="AQ66" s="95">
        <f t="shared" ref="AQ66" ca="1" si="1240">IF(B66&lt;=INDIRECT("areaNumBlock"&amp;$AV67),SUM(F67,I67,L67,O67,R67,U67,X67,AA67,AD67,AG67),"")</f>
        <v>0</v>
      </c>
      <c r="AR66" s="95"/>
      <c r="AS66" s="104" t="str">
        <f t="shared" ref="AS66" ca="1" si="1241">IF(AND(AU66=1,B66&lt;=INDIRECT("areaNumBlock"&amp;$AV67)),RANK(AT66,INDIRECT("areaRank"&amp;$AV67),0),"")</f>
        <v/>
      </c>
      <c r="AT66" s="106">
        <f t="shared" ref="AT66" ca="1" si="1242">IF(B66&lt;=INDIRECT("areaNumBlock"&amp;$AV67),AI66*1000000+AN66*100000+AO66*1000+AP66*10+AR66,"")</f>
        <v>0</v>
      </c>
      <c r="AU66" s="25">
        <f t="shared" ref="AU66:AV66" si="1243">AU65</f>
        <v>0</v>
      </c>
      <c r="AV66" s="25">
        <f t="shared" si="1243"/>
        <v>3</v>
      </c>
    </row>
    <row r="67" spans="1:48" ht="21" customHeight="1" x14ac:dyDescent="0.4">
      <c r="A67" s="7"/>
      <c r="B67" s="97"/>
      <c r="C67" s="99"/>
      <c r="D67" s="32" t="str">
        <f t="shared" ref="D67" ca="1" si="1244">IF($B66&lt;=INDIRECT("areaNumBlock"&amp;$AV67),IF( ISBLANK(VLOOKUP(D$4&amp;$B66,INDIRECT("listResultBlock"&amp;$AV67),F$3,FALSE)),"",VLOOKUP(D$4&amp;$B66,INDIRECT("listResultBlock"&amp;$AV67),F$3,FALSE)),"")</f>
        <v/>
      </c>
      <c r="E67" s="33" t="str">
        <f t="shared" ref="E67" ca="1" si="1245">IF($B66&lt;=INDIRECT("areaNumBlock"&amp;$AV67),IF( ISBLANK(VLOOKUP(E$4&amp;$B66,INDIRECT("listResultBlock"&amp;$AV67),E$3,FALSE)),"",VLOOKUP(E$4&amp;$B66,INDIRECT("listResultBlock"&amp;$AV67),E$3,FALSE)),"")</f>
        <v/>
      </c>
      <c r="F67" s="34" t="str">
        <f t="shared" ref="F67" ca="1" si="1246">IF($B66&lt;=INDIRECT("areaNumBlock"&amp;$AV67),IF( ISBLANK(VLOOKUP(F$4&amp;$B66,INDIRECT("listResultBlock"&amp;$AV67),D$3,FALSE)),"",VLOOKUP(F$4&amp;$B66,INDIRECT("listResultBlock"&amp;$AV67),D$3,FALSE)),"")</f>
        <v/>
      </c>
      <c r="G67" s="32" t="str">
        <f t="shared" ref="G67" ca="1" si="1247">IF($B66&lt;=INDIRECT("areaNumBlock"&amp;$AV67),IF( ISBLANK(VLOOKUP(G$4&amp;$B66,INDIRECT("listResultBlock"&amp;$AV67),I$3,FALSE)),"",VLOOKUP(G$4&amp;$B66,INDIRECT("listResultBlock"&amp;$AV67),I$3,FALSE)),"")</f>
        <v/>
      </c>
      <c r="H67" s="33" t="str">
        <f t="shared" ref="H67" ca="1" si="1248">IF($B66&lt;=INDIRECT("areaNumBlock"&amp;$AV67),IF( ISBLANK(VLOOKUP(H$4&amp;$B66,INDIRECT("listResultBlock"&amp;$AV67),H$3,FALSE)),"",VLOOKUP(H$4&amp;$B66,INDIRECT("listResultBlock"&amp;$AV67),H$3,FALSE)),"")</f>
        <v/>
      </c>
      <c r="I67" s="34" t="str">
        <f t="shared" ref="I67" ca="1" si="1249">IF($B66&lt;=INDIRECT("areaNumBlock"&amp;$AV67),IF( ISBLANK(VLOOKUP(I$4&amp;$B66,INDIRECT("listResultBlock"&amp;$AV67),G$3,FALSE)),"",VLOOKUP(I$4&amp;$B66,INDIRECT("listResultBlock"&amp;$AV67),G$3,FALSE)),"")</f>
        <v/>
      </c>
      <c r="J67" s="32" t="str">
        <f t="shared" ref="J67" ca="1" si="1250">IF($B66&lt;=INDIRECT("areaNumBlock"&amp;$AV67),IF( ISBLANK(VLOOKUP(J$4&amp;$B66,INDIRECT("listResultBlock"&amp;$AV67),L$3,FALSE)),"",VLOOKUP(J$4&amp;$B66,INDIRECT("listResultBlock"&amp;$AV67),L$3,FALSE)),"")</f>
        <v/>
      </c>
      <c r="K67" s="33" t="str">
        <f t="shared" ref="K67" ca="1" si="1251">IF($B66&lt;=INDIRECT("areaNumBlock"&amp;$AV67),IF( ISBLANK(VLOOKUP(K$4&amp;$B66,INDIRECT("listResultBlock"&amp;$AV67),K$3,FALSE)),"",VLOOKUP(K$4&amp;$B66,INDIRECT("listResultBlock"&amp;$AV67),K$3,FALSE)),"")</f>
        <v/>
      </c>
      <c r="L67" s="34" t="str">
        <f t="shared" ref="L67" ca="1" si="1252">IF($B66&lt;=INDIRECT("areaNumBlock"&amp;$AV67),IF( ISBLANK(VLOOKUP(L$4&amp;$B66,INDIRECT("listResultBlock"&amp;$AV67),J$3,FALSE)),"",VLOOKUP(L$4&amp;$B66,INDIRECT("listResultBlock"&amp;$AV67),J$3,FALSE)),"")</f>
        <v/>
      </c>
      <c r="M67" s="32" t="str">
        <f t="shared" ref="M67" ca="1" si="1253">IF($B66&lt;=INDIRECT("areaNumBlock"&amp;$AV67),IF( ISBLANK(VLOOKUP(M$4&amp;$B66,INDIRECT("listResultBlock"&amp;$AV67),O$3,FALSE)),"",VLOOKUP(M$4&amp;$B66,INDIRECT("listResultBlock"&amp;$AV67),O$3,FALSE)),"")</f>
        <v/>
      </c>
      <c r="N67" s="33" t="str">
        <f t="shared" ref="N67" ca="1" si="1254">IF($B66&lt;=INDIRECT("areaNumBlock"&amp;$AV67),IF( ISBLANK(VLOOKUP(N$4&amp;$B66,INDIRECT("listResultBlock"&amp;$AV67),N$3,FALSE)),"",VLOOKUP(N$4&amp;$B66,INDIRECT("listResultBlock"&amp;$AV67),N$3,FALSE)),"")</f>
        <v/>
      </c>
      <c r="O67" s="34" t="str">
        <f t="shared" ref="O67" ca="1" si="1255">IF($B66&lt;=INDIRECT("areaNumBlock"&amp;$AV67),IF( ISBLANK(VLOOKUP(O$4&amp;$B66,INDIRECT("listResultBlock"&amp;$AV67),M$3,FALSE)),"",VLOOKUP(O$4&amp;$B66,INDIRECT("listResultBlock"&amp;$AV67),M$3,FALSE)),"")</f>
        <v/>
      </c>
      <c r="P67" s="32" t="str">
        <f t="shared" ref="P67" ca="1" si="1256">IF($B66&lt;=INDIRECT("areaNumBlock"&amp;$AV67),IF( ISBLANK(VLOOKUP(P$4&amp;$B66,INDIRECT("listResultBlock"&amp;$AV67),R$3,FALSE)),"",VLOOKUP(P$4&amp;$B66,INDIRECT("listResultBlock"&amp;$AV67),R$3,FALSE)),"")</f>
        <v/>
      </c>
      <c r="Q67" s="33" t="str">
        <f t="shared" ref="Q67" ca="1" si="1257">IF($B66&lt;=INDIRECT("areaNumBlock"&amp;$AV67),IF( ISBLANK(VLOOKUP(Q$4&amp;$B66,INDIRECT("listResultBlock"&amp;$AV67),Q$3,FALSE)),"",VLOOKUP(Q$4&amp;$B66,INDIRECT("listResultBlock"&amp;$AV67),Q$3,FALSE)),"")</f>
        <v/>
      </c>
      <c r="R67" s="34" t="str">
        <f t="shared" ref="R67" ca="1" si="1258">IF($B66&lt;=INDIRECT("areaNumBlock"&amp;$AV67),IF( ISBLANK(VLOOKUP(R$4&amp;$B66,INDIRECT("listResultBlock"&amp;$AV67),P$3,FALSE)),"",VLOOKUP(R$4&amp;$B66,INDIRECT("listResultBlock"&amp;$AV67),P$3,FALSE)),"")</f>
        <v/>
      </c>
      <c r="S67" s="32" t="str">
        <f t="shared" ref="S67" ca="1" si="1259">IF($B66&lt;=INDIRECT("areaNumBlock"&amp;$AV67),IF( ISBLANK(VLOOKUP(S$4&amp;$B66,INDIRECT("listResultBlock"&amp;$AV67),U$3,FALSE)),"",VLOOKUP(S$4&amp;$B66,INDIRECT("listResultBlock"&amp;$AV67),U$3,FALSE)),"")</f>
        <v/>
      </c>
      <c r="T67" s="33" t="str">
        <f t="shared" ref="T67" ca="1" si="1260">IF($B66&lt;=INDIRECT("areaNumBlock"&amp;$AV67),IF( ISBLANK(VLOOKUP(T$4&amp;$B66,INDIRECT("listResultBlock"&amp;$AV67),T$3,FALSE)),"",VLOOKUP(T$4&amp;$B66,INDIRECT("listResultBlock"&amp;$AV67),T$3,FALSE)),"")</f>
        <v/>
      </c>
      <c r="U67" s="34" t="str">
        <f t="shared" ref="U67" ca="1" si="1261">IF($B66&lt;=INDIRECT("areaNumBlock"&amp;$AV67),IF( ISBLANK(VLOOKUP(U$4&amp;$B66,INDIRECT("listResultBlock"&amp;$AV67),S$3,FALSE)),"",VLOOKUP(U$4&amp;$B66,INDIRECT("listResultBlock"&amp;$AV67),S$3,FALSE)),"")</f>
        <v/>
      </c>
      <c r="V67" s="32" t="str">
        <f t="shared" ref="V67" ca="1" si="1262">IF($B66&lt;=INDIRECT("areaNumBlock"&amp;$AV67),IF( ISBLANK(VLOOKUP(V$4&amp;$B66,INDIRECT("listResultBlock"&amp;$AV67),X$3,FALSE)),"",VLOOKUP(V$4&amp;$B66,INDIRECT("listResultBlock"&amp;$AV67),X$3,FALSE)),"")</f>
        <v/>
      </c>
      <c r="W67" s="33" t="str">
        <f t="shared" ref="W67" ca="1" si="1263">IF($B66&lt;=INDIRECT("areaNumBlock"&amp;$AV67),IF( ISBLANK(VLOOKUP(W$4&amp;$B66,INDIRECT("listResultBlock"&amp;$AV67),W$3,FALSE)),"",VLOOKUP(W$4&amp;$B66,INDIRECT("listResultBlock"&amp;$AV67),W$3,FALSE)),"")</f>
        <v/>
      </c>
      <c r="X67" s="34" t="str">
        <f t="shared" ref="X67" ca="1" si="1264">IF($B66&lt;=INDIRECT("areaNumBlock"&amp;$AV67),IF( ISBLANK(VLOOKUP(X$4&amp;$B66,INDIRECT("listResultBlock"&amp;$AV67),V$3,FALSE)),"",VLOOKUP(X$4&amp;$B66,INDIRECT("listResultBlock"&amp;$AV67),V$3,FALSE)),"")</f>
        <v/>
      </c>
      <c r="Y67" s="26"/>
      <c r="Z67" s="27"/>
      <c r="AA67" s="28"/>
      <c r="AB67" s="32" t="str">
        <f t="shared" ref="AB67" ca="1" si="1265">IF(AB$4&lt;=INDIRECT("areaNumBlock"&amp;$AV67),IF( ISBLANK(VLOOKUP($B66&amp;AB$4,INDIRECT("listResultBlock"&amp;$AV67),AB$3,FALSE)),"",VLOOKUP($B66&amp;AB$4,INDIRECT("listResultBlock"&amp;$AV67),AB$3,FALSE)),"")</f>
        <v/>
      </c>
      <c r="AC67" s="33" t="str">
        <f t="shared" ref="AC67" ca="1" si="1266">IF(AC$4&lt;=INDIRECT("areaNumBlock"&amp;$AV67),IF( ISBLANK(VLOOKUP($B66&amp;AC$4,INDIRECT("listResultBlock"&amp;$AV67),AC$3,FALSE)),"",VLOOKUP($B66&amp;AC$4,INDIRECT("listResultBlock"&amp;$AV67),AC$3,FALSE)),"")</f>
        <v/>
      </c>
      <c r="AD67" s="34" t="str">
        <f t="shared" ref="AD67" ca="1" si="1267">IF(AD$4&lt;=INDIRECT("areaNumBlock"&amp;$AV67),IF( ISBLANK(VLOOKUP($B66&amp;AD$4,INDIRECT("listResultBlock"&amp;$AV67),AD$3,FALSE)),"",VLOOKUP($B66&amp;AD$4,INDIRECT("listResultBlock"&amp;$AV67),AD$3,FALSE)),"")</f>
        <v/>
      </c>
      <c r="AE67" s="32" t="str">
        <f t="shared" ref="AE67" ca="1" si="1268">IF(AE$4&lt;=INDIRECT("areaNumBlock"&amp;$AV67),IF( ISBLANK(VLOOKUP($B66&amp;AE$4,INDIRECT("listResultBlock"&amp;$AV67),AE$3,FALSE)),"",VLOOKUP($B66&amp;AE$4,INDIRECT("listResultBlock"&amp;$AV67),AE$3,FALSE)),"")</f>
        <v/>
      </c>
      <c r="AF67" s="33" t="str">
        <f t="shared" ref="AF67" ca="1" si="1269">IF(AF$4&lt;=INDIRECT("areaNumBlock"&amp;$AV67),IF( ISBLANK(VLOOKUP($B66&amp;AF$4,INDIRECT("listResultBlock"&amp;$AV67),AF$3,FALSE)),"",VLOOKUP($B66&amp;AF$4,INDIRECT("listResultBlock"&amp;$AV67),AF$3,FALSE)),"")</f>
        <v/>
      </c>
      <c r="AG67" s="34" t="str">
        <f t="shared" ref="AG67" ca="1" si="1270">IF(AG$4&lt;=INDIRECT("areaNumBlock"&amp;$AV67),IF( ISBLANK(VLOOKUP($B66&amp;AG$4,INDIRECT("listResultBlock"&amp;$AV67),AG$3,FALSE)),"",VLOOKUP($B66&amp;AG$4,INDIRECT("listResultBlock"&amp;$AV67),AG$3,FALSE)),"")</f>
        <v/>
      </c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105"/>
      <c r="AT67" s="107"/>
      <c r="AU67" s="25">
        <f t="shared" ref="AU67:AV67" si="1271">AU66</f>
        <v>0</v>
      </c>
      <c r="AV67" s="25">
        <f t="shared" si="1271"/>
        <v>3</v>
      </c>
    </row>
    <row r="68" spans="1:48" ht="21" customHeight="1" x14ac:dyDescent="0.4">
      <c r="A68" s="7"/>
      <c r="B68" s="96">
        <v>9</v>
      </c>
      <c r="C68" s="98" t="str">
        <f t="shared" ref="C68" ca="1" si="1272">IF(B68&lt;=INDIRECT("areaNumBlock"&amp;$AV68),INDEX(INDIRECT("listTeamBlock"&amp;$AV68&amp;"b"),B68),"")</f>
        <v/>
      </c>
      <c r="D68" s="108" t="str">
        <f t="shared" ref="D68" ca="1" si="1273">IF(OR(D69="",F69=""),"",IF(D69&gt;F69,"〇",IF(D69&lt;F69,IF(E69="◎","不","×"),"△")))</f>
        <v/>
      </c>
      <c r="E68" s="108"/>
      <c r="F68" s="108"/>
      <c r="G68" s="108" t="str">
        <f t="shared" ref="G68" ca="1" si="1274">IF(OR(G69="",I69=""),"",IF(G69&gt;I69,"〇",IF(G69&lt;I69,IF(H69="◎","不","×"),"△")))</f>
        <v/>
      </c>
      <c r="H68" s="108"/>
      <c r="I68" s="108"/>
      <c r="J68" s="108" t="str">
        <f t="shared" ref="J68" ca="1" si="1275">IF(OR(J69="",L69=""),"",IF(J69&gt;L69,"〇",IF(J69&lt;L69,IF(K69="◎","不","×"),"△")))</f>
        <v/>
      </c>
      <c r="K68" s="108"/>
      <c r="L68" s="108"/>
      <c r="M68" s="108" t="str">
        <f t="shared" ref="M68" ca="1" si="1276">IF(OR(M69="",O69=""),"",IF(M69&gt;O69,"〇",IF(M69&lt;O69,IF(N69="◎","不","×"),"△")))</f>
        <v/>
      </c>
      <c r="N68" s="108"/>
      <c r="O68" s="108"/>
      <c r="P68" s="108" t="str">
        <f t="shared" ref="P68" ca="1" si="1277">IF(OR(P69="",R69=""),"",IF(P69&gt;R69,"〇",IF(P69&lt;R69,IF(Q69="◎","不","×"),"△")))</f>
        <v/>
      </c>
      <c r="Q68" s="108"/>
      <c r="R68" s="108"/>
      <c r="S68" s="108" t="str">
        <f t="shared" ref="S68" ca="1" si="1278">IF(OR(S69="",U69=""),"",IF(S69&gt;U69,"〇",IF(S69&lt;U69,IF(T69="◎","不","×"),"△")))</f>
        <v/>
      </c>
      <c r="T68" s="108"/>
      <c r="U68" s="108"/>
      <c r="V68" s="109" t="str">
        <f t="shared" ref="V68" ca="1" si="1279">IF(OR(V69="",X69=""),"",IF(V69&gt;X69,"〇",IF(V69&lt;X69,IF(W69="◎","不","×"),"△")))</f>
        <v/>
      </c>
      <c r="W68" s="110"/>
      <c r="X68" s="111"/>
      <c r="Y68" s="109" t="str">
        <f t="shared" ref="Y68" ca="1" si="1280">IF(OR(Y69="",AA69=""),"",IF(Y69&gt;AA69,"〇",IF(Y69&lt;AA69,IF(Z69="◎","不","×"),"△")))</f>
        <v/>
      </c>
      <c r="Z68" s="110"/>
      <c r="AA68" s="111"/>
      <c r="AB68" s="22"/>
      <c r="AC68" s="23"/>
      <c r="AD68" s="24"/>
      <c r="AE68" s="109" t="str">
        <f ca="1">IF(OR(AE69="",AG69=""),"",IF(AE69&gt;AG69,"〇",IF(AE69&lt;AG69,IF(AF69="◎","不","×"),"△")))</f>
        <v/>
      </c>
      <c r="AF68" s="110"/>
      <c r="AG68" s="111"/>
      <c r="AH68" s="95" t="str">
        <f t="shared" ref="AH68" ca="1" si="1281">IF(B68&lt;=INDIRECT("areaNumBlock"&amp;$AV69),SUM(AJ68:AM69),"")</f>
        <v/>
      </c>
      <c r="AI68" s="93" t="str">
        <f t="shared" ref="AI68" ca="1" si="1282">IF(B68&lt;=INDIRECT("areaNumBlock"&amp;$AV69),AJ68*3+AL68-(AM68*4),"")</f>
        <v/>
      </c>
      <c r="AJ68" s="95" t="str">
        <f t="shared" ref="AJ68:AM68" ca="1" si="1283">IF($B68&lt;=INDIRECT("areaNumBlock"&amp;$AV69),COUNTIF($D68:$AG69,AJ$5),"")</f>
        <v/>
      </c>
      <c r="AK68" s="95" t="str">
        <f t="shared" ca="1" si="1283"/>
        <v/>
      </c>
      <c r="AL68" s="95" t="str">
        <f t="shared" ca="1" si="1283"/>
        <v/>
      </c>
      <c r="AM68" s="95" t="str">
        <f t="shared" ca="1" si="1283"/>
        <v/>
      </c>
      <c r="AN68" s="95"/>
      <c r="AO68" s="93" t="str">
        <f t="shared" ref="AO68" ca="1" si="1284">IF(B68&lt;=INDIRECT("areaNumBlock"&amp;$AV69),AP68-AQ68,"")</f>
        <v/>
      </c>
      <c r="AP68" s="95" t="str">
        <f t="shared" ref="AP68" ca="1" si="1285">IF(B68&lt;=INDIRECT("areaNumBlock"&amp;$AV69),SUM(D69,G69,J69,M69,P69,S69,V69,Y69,AB69,AE69),"")</f>
        <v/>
      </c>
      <c r="AQ68" s="95" t="str">
        <f t="shared" ref="AQ68" ca="1" si="1286">IF(B68&lt;=INDIRECT("areaNumBlock"&amp;$AV69),SUM(F69,I69,L69,O69,R69,U69,X69,AA69,AD69,AG69),"")</f>
        <v/>
      </c>
      <c r="AR68" s="95"/>
      <c r="AS68" s="104" t="str">
        <f t="shared" ref="AS68" ca="1" si="1287">IF(AND(AU68=1,B68&lt;=INDIRECT("areaNumBlock"&amp;$AV69)),RANK(AT68,INDIRECT("areaRank"&amp;$AV69),0),"")</f>
        <v/>
      </c>
      <c r="AT68" s="106" t="str">
        <f t="shared" ref="AT68" ca="1" si="1288">IF(B68&lt;=INDIRECT("areaNumBlock"&amp;$AV69),AI68*1000000+AN68*100000+AO68*1000+AP68*10+AR68,"")</f>
        <v/>
      </c>
      <c r="AU68" s="25">
        <f t="shared" ref="AU68:AV68" si="1289">AU67</f>
        <v>0</v>
      </c>
      <c r="AV68" s="25">
        <f t="shared" si="1289"/>
        <v>3</v>
      </c>
    </row>
    <row r="69" spans="1:48" ht="21" customHeight="1" x14ac:dyDescent="0.4">
      <c r="A69" s="7"/>
      <c r="B69" s="97"/>
      <c r="C69" s="99"/>
      <c r="D69" s="35" t="str">
        <f t="shared" ref="D69" ca="1" si="1290">IF($B68&lt;=INDIRECT("areaNumBlock"&amp;$AV69),IF( ISBLANK(VLOOKUP(D$4&amp;$B68,INDIRECT("listResultBlock"&amp;$AV69),F$3,FALSE)),"",VLOOKUP(D$4&amp;$B68,INDIRECT("listResultBlock"&amp;$AV69),F$3,FALSE)),"")</f>
        <v/>
      </c>
      <c r="E69" s="36" t="str">
        <f t="shared" ref="E69" ca="1" si="1291">IF($B68&lt;=INDIRECT("areaNumBlock"&amp;$AV69),IF( ISBLANK(VLOOKUP(E$4&amp;$B68,INDIRECT("listResultBlock"&amp;$AV69),E$3,FALSE)),"",VLOOKUP(E$4&amp;$B68,INDIRECT("listResultBlock"&amp;$AV69),E$3,FALSE)),"")</f>
        <v/>
      </c>
      <c r="F69" s="37" t="str">
        <f t="shared" ref="F69" ca="1" si="1292">IF($B68&lt;=INDIRECT("areaNumBlock"&amp;$AV69),IF( ISBLANK(VLOOKUP(F$4&amp;$B68,INDIRECT("listResultBlock"&amp;$AV69),D$3,FALSE)),"",VLOOKUP(F$4&amp;$B68,INDIRECT("listResultBlock"&amp;$AV69),D$3,FALSE)),"")</f>
        <v/>
      </c>
      <c r="G69" s="35" t="str">
        <f t="shared" ref="G69" ca="1" si="1293">IF($B68&lt;=INDIRECT("areaNumBlock"&amp;$AV69),IF( ISBLANK(VLOOKUP(G$4&amp;$B68,INDIRECT("listResultBlock"&amp;$AV69),I$3,FALSE)),"",VLOOKUP(G$4&amp;$B68,INDIRECT("listResultBlock"&amp;$AV69),I$3,FALSE)),"")</f>
        <v/>
      </c>
      <c r="H69" s="36" t="str">
        <f t="shared" ref="H69" ca="1" si="1294">IF($B68&lt;=INDIRECT("areaNumBlock"&amp;$AV69),IF( ISBLANK(VLOOKUP(H$4&amp;$B68,INDIRECT("listResultBlock"&amp;$AV69),H$3,FALSE)),"",VLOOKUP(H$4&amp;$B68,INDIRECT("listResultBlock"&amp;$AV69),H$3,FALSE)),"")</f>
        <v/>
      </c>
      <c r="I69" s="37" t="str">
        <f t="shared" ref="I69" ca="1" si="1295">IF($B68&lt;=INDIRECT("areaNumBlock"&amp;$AV69),IF( ISBLANK(VLOOKUP(I$4&amp;$B68,INDIRECT("listResultBlock"&amp;$AV69),G$3,FALSE)),"",VLOOKUP(I$4&amp;$B68,INDIRECT("listResultBlock"&amp;$AV69),G$3,FALSE)),"")</f>
        <v/>
      </c>
      <c r="J69" s="35" t="str">
        <f t="shared" ref="J69" ca="1" si="1296">IF($B68&lt;=INDIRECT("areaNumBlock"&amp;$AV69),IF( ISBLANK(VLOOKUP(J$4&amp;$B68,INDIRECT("listResultBlock"&amp;$AV69),L$3,FALSE)),"",VLOOKUP(J$4&amp;$B68,INDIRECT("listResultBlock"&amp;$AV69),L$3,FALSE)),"")</f>
        <v/>
      </c>
      <c r="K69" s="36" t="str">
        <f t="shared" ref="K69" ca="1" si="1297">IF($B68&lt;=INDIRECT("areaNumBlock"&amp;$AV69),IF( ISBLANK(VLOOKUP(K$4&amp;$B68,INDIRECT("listResultBlock"&amp;$AV69),K$3,FALSE)),"",VLOOKUP(K$4&amp;$B68,INDIRECT("listResultBlock"&amp;$AV69),K$3,FALSE)),"")</f>
        <v/>
      </c>
      <c r="L69" s="37" t="str">
        <f t="shared" ref="L69" ca="1" si="1298">IF($B68&lt;=INDIRECT("areaNumBlock"&amp;$AV69),IF( ISBLANK(VLOOKUP(L$4&amp;$B68,INDIRECT("listResultBlock"&amp;$AV69),J$3,FALSE)),"",VLOOKUP(L$4&amp;$B68,INDIRECT("listResultBlock"&amp;$AV69),J$3,FALSE)),"")</f>
        <v/>
      </c>
      <c r="M69" s="35" t="str">
        <f t="shared" ref="M69" ca="1" si="1299">IF($B68&lt;=INDIRECT("areaNumBlock"&amp;$AV69),IF( ISBLANK(VLOOKUP(M$4&amp;$B68,INDIRECT("listResultBlock"&amp;$AV69),O$3,FALSE)),"",VLOOKUP(M$4&amp;$B68,INDIRECT("listResultBlock"&amp;$AV69),O$3,FALSE)),"")</f>
        <v/>
      </c>
      <c r="N69" s="36" t="str">
        <f t="shared" ref="N69" ca="1" si="1300">IF($B68&lt;=INDIRECT("areaNumBlock"&amp;$AV69),IF( ISBLANK(VLOOKUP(N$4&amp;$B68,INDIRECT("listResultBlock"&amp;$AV69),N$3,FALSE)),"",VLOOKUP(N$4&amp;$B68,INDIRECT("listResultBlock"&amp;$AV69),N$3,FALSE)),"")</f>
        <v/>
      </c>
      <c r="O69" s="37" t="str">
        <f t="shared" ref="O69" ca="1" si="1301">IF($B68&lt;=INDIRECT("areaNumBlock"&amp;$AV69),IF( ISBLANK(VLOOKUP(O$4&amp;$B68,INDIRECT("listResultBlock"&amp;$AV69),M$3,FALSE)),"",VLOOKUP(O$4&amp;$B68,INDIRECT("listResultBlock"&amp;$AV69),M$3,FALSE)),"")</f>
        <v/>
      </c>
      <c r="P69" s="35" t="str">
        <f t="shared" ref="P69" ca="1" si="1302">IF($B68&lt;=INDIRECT("areaNumBlock"&amp;$AV69),IF( ISBLANK(VLOOKUP(P$4&amp;$B68,INDIRECT("listResultBlock"&amp;$AV69),R$3,FALSE)),"",VLOOKUP(P$4&amp;$B68,INDIRECT("listResultBlock"&amp;$AV69),R$3,FALSE)),"")</f>
        <v/>
      </c>
      <c r="Q69" s="36" t="str">
        <f t="shared" ref="Q69" ca="1" si="1303">IF($B68&lt;=INDIRECT("areaNumBlock"&amp;$AV69),IF( ISBLANK(VLOOKUP(Q$4&amp;$B68,INDIRECT("listResultBlock"&amp;$AV69),Q$3,FALSE)),"",VLOOKUP(Q$4&amp;$B68,INDIRECT("listResultBlock"&amp;$AV69),Q$3,FALSE)),"")</f>
        <v/>
      </c>
      <c r="R69" s="37" t="str">
        <f t="shared" ref="R69" ca="1" si="1304">IF($B68&lt;=INDIRECT("areaNumBlock"&amp;$AV69),IF( ISBLANK(VLOOKUP(R$4&amp;$B68,INDIRECT("listResultBlock"&amp;$AV69),P$3,FALSE)),"",VLOOKUP(R$4&amp;$B68,INDIRECT("listResultBlock"&amp;$AV69),P$3,FALSE)),"")</f>
        <v/>
      </c>
      <c r="S69" s="35" t="str">
        <f t="shared" ref="S69" ca="1" si="1305">IF($B68&lt;=INDIRECT("areaNumBlock"&amp;$AV69),IF( ISBLANK(VLOOKUP(S$4&amp;$B68,INDIRECT("listResultBlock"&amp;$AV69),U$3,FALSE)),"",VLOOKUP(S$4&amp;$B68,INDIRECT("listResultBlock"&amp;$AV69),U$3,FALSE)),"")</f>
        <v/>
      </c>
      <c r="T69" s="36" t="str">
        <f t="shared" ref="T69" ca="1" si="1306">IF($B68&lt;=INDIRECT("areaNumBlock"&amp;$AV69),IF( ISBLANK(VLOOKUP(T$4&amp;$B68,INDIRECT("listResultBlock"&amp;$AV69),T$3,FALSE)),"",VLOOKUP(T$4&amp;$B68,INDIRECT("listResultBlock"&amp;$AV69),T$3,FALSE)),"")</f>
        <v/>
      </c>
      <c r="U69" s="37" t="str">
        <f t="shared" ref="U69" ca="1" si="1307">IF($B68&lt;=INDIRECT("areaNumBlock"&amp;$AV69),IF( ISBLANK(VLOOKUP(U$4&amp;$B68,INDIRECT("listResultBlock"&amp;$AV69),S$3,FALSE)),"",VLOOKUP(U$4&amp;$B68,INDIRECT("listResultBlock"&amp;$AV69),S$3,FALSE)),"")</f>
        <v/>
      </c>
      <c r="V69" s="35" t="str">
        <f t="shared" ref="V69" ca="1" si="1308">IF($B68&lt;=INDIRECT("areaNumBlock"&amp;$AV69),IF( ISBLANK(VLOOKUP(V$4&amp;$B68,INDIRECT("listResultBlock"&amp;$AV69),X$3,FALSE)),"",VLOOKUP(V$4&amp;$B68,INDIRECT("listResultBlock"&amp;$AV69),X$3,FALSE)),"")</f>
        <v/>
      </c>
      <c r="W69" s="36" t="str">
        <f t="shared" ref="W69" ca="1" si="1309">IF($B68&lt;=INDIRECT("areaNumBlock"&amp;$AV69),IF( ISBLANK(VLOOKUP(W$4&amp;$B68,INDIRECT("listResultBlock"&amp;$AV69),W$3,FALSE)),"",VLOOKUP(W$4&amp;$B68,INDIRECT("listResultBlock"&amp;$AV69),W$3,FALSE)),"")</f>
        <v/>
      </c>
      <c r="X69" s="37" t="str">
        <f t="shared" ref="X69" ca="1" si="1310">IF($B68&lt;=INDIRECT("areaNumBlock"&amp;$AV69),IF( ISBLANK(VLOOKUP(X$4&amp;$B68,INDIRECT("listResultBlock"&amp;$AV69),V$3,FALSE)),"",VLOOKUP(X$4&amp;$B68,INDIRECT("listResultBlock"&amp;$AV69),V$3,FALSE)),"")</f>
        <v/>
      </c>
      <c r="Y69" s="35" t="str">
        <f t="shared" ref="Y69" ca="1" si="1311">IF($B68&lt;=INDIRECT("areaNumBlock"&amp;$AV69),IF( ISBLANK(VLOOKUP(Y$4&amp;$B68,INDIRECT("listResultBlock"&amp;$AV69),AA$3,FALSE)),"",VLOOKUP(Y$4&amp;$B68,INDIRECT("listResultBlock"&amp;$AV69),AA$3,FALSE)),"")</f>
        <v/>
      </c>
      <c r="Z69" s="36" t="str">
        <f t="shared" ref="Z69" ca="1" si="1312">IF($B68&lt;=INDIRECT("areaNumBlock"&amp;$AV69),IF( ISBLANK(VLOOKUP(Z$4&amp;$B68,INDIRECT("listResultBlock"&amp;$AV69),Z$3,FALSE)),"",VLOOKUP(Z$4&amp;$B68,INDIRECT("listResultBlock"&amp;$AV69),Z$3,FALSE)),"")</f>
        <v/>
      </c>
      <c r="AA69" s="37" t="str">
        <f t="shared" ref="AA69" ca="1" si="1313">IF($B68&lt;=INDIRECT("areaNumBlock"&amp;$AV69),IF( ISBLANK(VLOOKUP(AA$4&amp;$B68,INDIRECT("listResultBlock"&amp;$AV69),Y$3,FALSE)),"",VLOOKUP(AA$4&amp;$B68,INDIRECT("listResultBlock"&amp;$AV69),Y$3,FALSE)),"")</f>
        <v/>
      </c>
      <c r="AB69" s="26"/>
      <c r="AC69" s="27"/>
      <c r="AD69" s="28"/>
      <c r="AE69" s="35" t="str">
        <f t="shared" ref="AE69" ca="1" si="1314">IF(AE$4&lt;=INDIRECT("areaNumBlock"&amp;$AV69),IF( ISBLANK(VLOOKUP($B68&amp;AE$4,INDIRECT("listResultBlock"&amp;$AV69),AE$3,FALSE)),"",VLOOKUP($B68&amp;AE$4,INDIRECT("listResultBlock"&amp;$AV69),AE$3,FALSE)),"")</f>
        <v/>
      </c>
      <c r="AF69" s="36" t="str">
        <f t="shared" ref="AF69" ca="1" si="1315">IF(AF$4&lt;=INDIRECT("areaNumBlock"&amp;$AV69),IF( ISBLANK(VLOOKUP($B68&amp;AF$4,INDIRECT("listResultBlock"&amp;$AV69),AF$3,FALSE)),"",VLOOKUP($B68&amp;AF$4,INDIRECT("listResultBlock"&amp;$AV69),AF$3,FALSE)),"")</f>
        <v/>
      </c>
      <c r="AG69" s="37" t="str">
        <f t="shared" ref="AG69" ca="1" si="1316">IF(AG$4&lt;=INDIRECT("areaNumBlock"&amp;$AV69),IF( ISBLANK(VLOOKUP($B68&amp;AG$4,INDIRECT("listResultBlock"&amp;$AV69),AG$3,FALSE)),"",VLOOKUP($B68&amp;AG$4,INDIRECT("listResultBlock"&amp;$AV69),AG$3,FALSE)),"")</f>
        <v/>
      </c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105"/>
      <c r="AT69" s="107"/>
      <c r="AU69" s="25">
        <f t="shared" ref="AU69:AV69" si="1317">AU68</f>
        <v>0</v>
      </c>
      <c r="AV69" s="25">
        <f t="shared" si="1317"/>
        <v>3</v>
      </c>
    </row>
    <row r="70" spans="1:48" ht="21" customHeight="1" x14ac:dyDescent="0.4">
      <c r="A70" s="7"/>
      <c r="B70" s="96">
        <v>10</v>
      </c>
      <c r="C70" s="98" t="str">
        <f t="shared" ref="C70" ca="1" si="1318">IF(B70&lt;=INDIRECT("areaNumBlock"&amp;$AV70),INDEX(INDIRECT("listTeamBlock"&amp;$AV70&amp;"b"),B70),"")</f>
        <v/>
      </c>
      <c r="D70" s="100" t="str">
        <f t="shared" ref="D70" ca="1" si="1319">IF(OR(D71="",F71=""),"",IF(D71&gt;F71,"〇",IF(D71&lt;F71,IF(E71="◎","不","×"),"△")))</f>
        <v/>
      </c>
      <c r="E70" s="100"/>
      <c r="F70" s="100"/>
      <c r="G70" s="100" t="str">
        <f t="shared" ref="G70" ca="1" si="1320">IF(OR(G71="",I71=""),"",IF(G71&gt;I71,"〇",IF(G71&lt;I71,IF(H71="◎","不","×"),"△")))</f>
        <v/>
      </c>
      <c r="H70" s="100"/>
      <c r="I70" s="100"/>
      <c r="J70" s="100" t="str">
        <f t="shared" ref="J70" ca="1" si="1321">IF(OR(J71="",L71=""),"",IF(J71&gt;L71,"〇",IF(J71&lt;L71,IF(K71="◎","不","×"),"△")))</f>
        <v/>
      </c>
      <c r="K70" s="100"/>
      <c r="L70" s="100"/>
      <c r="M70" s="100" t="str">
        <f t="shared" ref="M70" ca="1" si="1322">IF(OR(M71="",O71=""),"",IF(M71&gt;O71,"〇",IF(M71&lt;O71,IF(N71="◎","不","×"),"△")))</f>
        <v/>
      </c>
      <c r="N70" s="100"/>
      <c r="O70" s="100"/>
      <c r="P70" s="100" t="str">
        <f t="shared" ref="P70" ca="1" si="1323">IF(OR(P71="",R71=""),"",IF(P71&gt;R71,"〇",IF(P71&lt;R71,IF(Q71="◎","不","×"),"△")))</f>
        <v/>
      </c>
      <c r="Q70" s="100"/>
      <c r="R70" s="100"/>
      <c r="S70" s="100" t="str">
        <f t="shared" ref="S70" ca="1" si="1324">IF(OR(S71="",U71=""),"",IF(S71&gt;U71,"〇",IF(S71&lt;U71,IF(T71="◎","不","×"),"△")))</f>
        <v/>
      </c>
      <c r="T70" s="100"/>
      <c r="U70" s="100"/>
      <c r="V70" s="101" t="str">
        <f t="shared" ref="V70" ca="1" si="1325">IF(OR(V71="",X71=""),"",IF(V71&gt;X71,"〇",IF(V71&lt;X71,IF(W71="◎","不","×"),"△")))</f>
        <v/>
      </c>
      <c r="W70" s="102"/>
      <c r="X70" s="103"/>
      <c r="Y70" s="101" t="str">
        <f t="shared" ref="Y70" ca="1" si="1326">IF(OR(Y71="",AA71=""),"",IF(Y71&gt;AA71,"〇",IF(Y71&lt;AA71,IF(Z71="◎","不","×"),"△")))</f>
        <v/>
      </c>
      <c r="Z70" s="102"/>
      <c r="AA70" s="103"/>
      <c r="AB70" s="101" t="str">
        <f ca="1">IF(OR(AB71="",AD71=""),"",IF(AB71&gt;AD71,"〇",IF(AB71&lt;AD71,IF(AC71="◎","不","×"),"△")))</f>
        <v/>
      </c>
      <c r="AC70" s="102"/>
      <c r="AD70" s="103"/>
      <c r="AE70" s="22"/>
      <c r="AF70" s="23"/>
      <c r="AG70" s="24"/>
      <c r="AH70" s="95" t="str">
        <f t="shared" ref="AH70" ca="1" si="1327">IF(B70&lt;=INDIRECT("areaNumBlock"&amp;$AV71),SUM(AJ70:AM71),"")</f>
        <v/>
      </c>
      <c r="AI70" s="93" t="str">
        <f t="shared" ref="AI70" ca="1" si="1328">IF(B70&lt;=INDIRECT("areaNumBlock"&amp;$AV71),AJ70*3+AL70-(AM70*4),"")</f>
        <v/>
      </c>
      <c r="AJ70" s="95" t="str">
        <f t="shared" ref="AJ70:AM70" ca="1" si="1329">IF($B70&lt;=INDIRECT("areaNumBlock"&amp;$AV71),COUNTIF($D70:$AG71,AJ$5),"")</f>
        <v/>
      </c>
      <c r="AK70" s="95" t="str">
        <f t="shared" ca="1" si="1329"/>
        <v/>
      </c>
      <c r="AL70" s="95" t="str">
        <f t="shared" ca="1" si="1329"/>
        <v/>
      </c>
      <c r="AM70" s="95" t="str">
        <f t="shared" ca="1" si="1329"/>
        <v/>
      </c>
      <c r="AN70" s="95"/>
      <c r="AO70" s="93" t="str">
        <f t="shared" ref="AO70" ca="1" si="1330">IF(B70&lt;=INDIRECT("areaNumBlock"&amp;$AV71),AP70-AQ70,"")</f>
        <v/>
      </c>
      <c r="AP70" s="95" t="str">
        <f t="shared" ref="AP70" ca="1" si="1331">IF(B70&lt;=INDIRECT("areaNumBlock"&amp;$AV71),SUM(D71,G71,J71,M71,P71,S71,V71,Y71,AB71,AE71),"")</f>
        <v/>
      </c>
      <c r="AQ70" s="95" t="str">
        <f t="shared" ref="AQ70" ca="1" si="1332">IF(B70&lt;=INDIRECT("areaNumBlock"&amp;$AV71),SUM(F71,I71,L71,O71,R71,U71,X71,AA71,AD71,AG71),"")</f>
        <v/>
      </c>
      <c r="AR70" s="95"/>
      <c r="AS70" s="104" t="str">
        <f t="shared" ref="AS70" ca="1" si="1333">IF(AND(AU70=1,B70&lt;=INDIRECT("areaNumBlock"&amp;$AV71)),RANK(AT70,INDIRECT("areaRank"&amp;$AV71),0),"")</f>
        <v/>
      </c>
      <c r="AT70" s="106" t="str">
        <f t="shared" ref="AT70" ca="1" si="1334">IF(B70&lt;=INDIRECT("areaNumBlock"&amp;$AV71),AI70*1000000+AN70*100000+AO70*1000+AP70*10+AR70,"")</f>
        <v/>
      </c>
      <c r="AU70" s="25">
        <f t="shared" ref="AU70:AV70" si="1335">AU69</f>
        <v>0</v>
      </c>
      <c r="AV70" s="25">
        <f t="shared" si="1335"/>
        <v>3</v>
      </c>
    </row>
    <row r="71" spans="1:48" ht="21" customHeight="1" x14ac:dyDescent="0.4">
      <c r="A71" s="7"/>
      <c r="B71" s="97"/>
      <c r="C71" s="99"/>
      <c r="D71" s="32" t="str">
        <f t="shared" ref="D71" ca="1" si="1336">IF($B70&lt;=INDIRECT("areaNumBlock"&amp;$AV71),IF( ISBLANK(VLOOKUP(D$4&amp;$B70,INDIRECT("listResultBlock"&amp;$AV71),F$3,FALSE)),"",VLOOKUP(D$4&amp;$B70,INDIRECT("listResultBlock"&amp;$AV71),F$3,FALSE)),"")</f>
        <v/>
      </c>
      <c r="E71" s="33" t="str">
        <f t="shared" ref="E71" ca="1" si="1337">IF($B70&lt;=INDIRECT("areaNumBlock"&amp;$AV71),IF( ISBLANK(VLOOKUP(E$4&amp;$B70,INDIRECT("listResultBlock"&amp;$AV71),E$3,FALSE)),"",VLOOKUP(E$4&amp;$B70,INDIRECT("listResultBlock"&amp;$AV71),E$3,FALSE)),"")</f>
        <v/>
      </c>
      <c r="F71" s="34" t="str">
        <f t="shared" ref="F71" ca="1" si="1338">IF($B70&lt;=INDIRECT("areaNumBlock"&amp;$AV71),IF( ISBLANK(VLOOKUP(F$4&amp;$B70,INDIRECT("listResultBlock"&amp;$AV71),D$3,FALSE)),"",VLOOKUP(F$4&amp;$B70,INDIRECT("listResultBlock"&amp;$AV71),D$3,FALSE)),"")</f>
        <v/>
      </c>
      <c r="G71" s="32" t="str">
        <f t="shared" ref="G71" ca="1" si="1339">IF($B70&lt;=INDIRECT("areaNumBlock"&amp;$AV71),IF( ISBLANK(VLOOKUP(G$4&amp;$B70,INDIRECT("listResultBlock"&amp;$AV71),I$3,FALSE)),"",VLOOKUP(G$4&amp;$B70,INDIRECT("listResultBlock"&amp;$AV71),I$3,FALSE)),"")</f>
        <v/>
      </c>
      <c r="H71" s="33" t="str">
        <f t="shared" ref="H71" ca="1" si="1340">IF($B70&lt;=INDIRECT("areaNumBlock"&amp;$AV71),IF( ISBLANK(VLOOKUP(H$4&amp;$B70,INDIRECT("listResultBlock"&amp;$AV71),H$3,FALSE)),"",VLOOKUP(H$4&amp;$B70,INDIRECT("listResultBlock"&amp;$AV71),H$3,FALSE)),"")</f>
        <v/>
      </c>
      <c r="I71" s="34" t="str">
        <f t="shared" ref="I71" ca="1" si="1341">IF($B70&lt;=INDIRECT("areaNumBlock"&amp;$AV71),IF( ISBLANK(VLOOKUP(I$4&amp;$B70,INDIRECT("listResultBlock"&amp;$AV71),G$3,FALSE)),"",VLOOKUP(I$4&amp;$B70,INDIRECT("listResultBlock"&amp;$AV71),G$3,FALSE)),"")</f>
        <v/>
      </c>
      <c r="J71" s="32" t="str">
        <f t="shared" ref="J71" ca="1" si="1342">IF($B70&lt;=INDIRECT("areaNumBlock"&amp;$AV71),IF( ISBLANK(VLOOKUP(J$4&amp;$B70,INDIRECT("listResultBlock"&amp;$AV71),L$3,FALSE)),"",VLOOKUP(J$4&amp;$B70,INDIRECT("listResultBlock"&amp;$AV71),L$3,FALSE)),"")</f>
        <v/>
      </c>
      <c r="K71" s="33" t="str">
        <f t="shared" ref="K71" ca="1" si="1343">IF($B70&lt;=INDIRECT("areaNumBlock"&amp;$AV71),IF( ISBLANK(VLOOKUP(K$4&amp;$B70,INDIRECT("listResultBlock"&amp;$AV71),K$3,FALSE)),"",VLOOKUP(K$4&amp;$B70,INDIRECT("listResultBlock"&amp;$AV71),K$3,FALSE)),"")</f>
        <v/>
      </c>
      <c r="L71" s="34" t="str">
        <f t="shared" ref="L71" ca="1" si="1344">IF($B70&lt;=INDIRECT("areaNumBlock"&amp;$AV71),IF( ISBLANK(VLOOKUP(L$4&amp;$B70,INDIRECT("listResultBlock"&amp;$AV71),J$3,FALSE)),"",VLOOKUP(L$4&amp;$B70,INDIRECT("listResultBlock"&amp;$AV71),J$3,FALSE)),"")</f>
        <v/>
      </c>
      <c r="M71" s="32" t="str">
        <f t="shared" ref="M71" ca="1" si="1345">IF($B70&lt;=INDIRECT("areaNumBlock"&amp;$AV71),IF( ISBLANK(VLOOKUP(M$4&amp;$B70,INDIRECT("listResultBlock"&amp;$AV71),O$3,FALSE)),"",VLOOKUP(M$4&amp;$B70,INDIRECT("listResultBlock"&amp;$AV71),O$3,FALSE)),"")</f>
        <v/>
      </c>
      <c r="N71" s="33" t="str">
        <f t="shared" ref="N71" ca="1" si="1346">IF($B70&lt;=INDIRECT("areaNumBlock"&amp;$AV71),IF( ISBLANK(VLOOKUP(N$4&amp;$B70,INDIRECT("listResultBlock"&amp;$AV71),N$3,FALSE)),"",VLOOKUP(N$4&amp;$B70,INDIRECT("listResultBlock"&amp;$AV71),N$3,FALSE)),"")</f>
        <v/>
      </c>
      <c r="O71" s="34" t="str">
        <f t="shared" ref="O71" ca="1" si="1347">IF($B70&lt;=INDIRECT("areaNumBlock"&amp;$AV71),IF( ISBLANK(VLOOKUP(O$4&amp;$B70,INDIRECT("listResultBlock"&amp;$AV71),M$3,FALSE)),"",VLOOKUP(O$4&amp;$B70,INDIRECT("listResultBlock"&amp;$AV71),M$3,FALSE)),"")</f>
        <v/>
      </c>
      <c r="P71" s="32" t="str">
        <f t="shared" ref="P71" ca="1" si="1348">IF($B70&lt;=INDIRECT("areaNumBlock"&amp;$AV71),IF( ISBLANK(VLOOKUP(P$4&amp;$B70,INDIRECT("listResultBlock"&amp;$AV71),R$3,FALSE)),"",VLOOKUP(P$4&amp;$B70,INDIRECT("listResultBlock"&amp;$AV71),R$3,FALSE)),"")</f>
        <v/>
      </c>
      <c r="Q71" s="33" t="str">
        <f t="shared" ref="Q71" ca="1" si="1349">IF($B70&lt;=INDIRECT("areaNumBlock"&amp;$AV71),IF( ISBLANK(VLOOKUP(Q$4&amp;$B70,INDIRECT("listResultBlock"&amp;$AV71),Q$3,FALSE)),"",VLOOKUP(Q$4&amp;$B70,INDIRECT("listResultBlock"&amp;$AV71),Q$3,FALSE)),"")</f>
        <v/>
      </c>
      <c r="R71" s="34" t="str">
        <f t="shared" ref="R71" ca="1" si="1350">IF($B70&lt;=INDIRECT("areaNumBlock"&amp;$AV71),IF( ISBLANK(VLOOKUP(R$4&amp;$B70,INDIRECT("listResultBlock"&amp;$AV71),P$3,FALSE)),"",VLOOKUP(R$4&amp;$B70,INDIRECT("listResultBlock"&amp;$AV71),P$3,FALSE)),"")</f>
        <v/>
      </c>
      <c r="S71" s="32" t="str">
        <f t="shared" ref="S71" ca="1" si="1351">IF($B70&lt;=INDIRECT("areaNumBlock"&amp;$AV71),IF( ISBLANK(VLOOKUP(S$4&amp;$B70,INDIRECT("listResultBlock"&amp;$AV71),U$3,FALSE)),"",VLOOKUP(S$4&amp;$B70,INDIRECT("listResultBlock"&amp;$AV71),U$3,FALSE)),"")</f>
        <v/>
      </c>
      <c r="T71" s="33" t="str">
        <f t="shared" ref="T71" ca="1" si="1352">IF($B70&lt;=INDIRECT("areaNumBlock"&amp;$AV71),IF( ISBLANK(VLOOKUP(T$4&amp;$B70,INDIRECT("listResultBlock"&amp;$AV71),T$3,FALSE)),"",VLOOKUP(T$4&amp;$B70,INDIRECT("listResultBlock"&amp;$AV71),T$3,FALSE)),"")</f>
        <v/>
      </c>
      <c r="U71" s="34" t="str">
        <f t="shared" ref="U71" ca="1" si="1353">IF($B70&lt;=INDIRECT("areaNumBlock"&amp;$AV71),IF( ISBLANK(VLOOKUP(U$4&amp;$B70,INDIRECT("listResultBlock"&amp;$AV71),S$3,FALSE)),"",VLOOKUP(U$4&amp;$B70,INDIRECT("listResultBlock"&amp;$AV71),S$3,FALSE)),"")</f>
        <v/>
      </c>
      <c r="V71" s="32" t="str">
        <f t="shared" ref="V71" ca="1" si="1354">IF($B70&lt;=INDIRECT("areaNumBlock"&amp;$AV71),IF( ISBLANK(VLOOKUP(V$4&amp;$B70,INDIRECT("listResultBlock"&amp;$AV71),X$3,FALSE)),"",VLOOKUP(V$4&amp;$B70,INDIRECT("listResultBlock"&amp;$AV71),X$3,FALSE)),"")</f>
        <v/>
      </c>
      <c r="W71" s="33" t="str">
        <f t="shared" ref="W71" ca="1" si="1355">IF($B70&lt;=INDIRECT("areaNumBlock"&amp;$AV71),IF( ISBLANK(VLOOKUP(W$4&amp;$B70,INDIRECT("listResultBlock"&amp;$AV71),W$3,FALSE)),"",VLOOKUP(W$4&amp;$B70,INDIRECT("listResultBlock"&amp;$AV71),W$3,FALSE)),"")</f>
        <v/>
      </c>
      <c r="X71" s="34" t="str">
        <f t="shared" ref="X71" ca="1" si="1356">IF($B70&lt;=INDIRECT("areaNumBlock"&amp;$AV71),IF( ISBLANK(VLOOKUP(X$4&amp;$B70,INDIRECT("listResultBlock"&amp;$AV71),V$3,FALSE)),"",VLOOKUP(X$4&amp;$B70,INDIRECT("listResultBlock"&amp;$AV71),V$3,FALSE)),"")</f>
        <v/>
      </c>
      <c r="Y71" s="32" t="str">
        <f t="shared" ref="Y71" ca="1" si="1357">IF($B70&lt;=INDIRECT("areaNumBlock"&amp;$AV71),IF( ISBLANK(VLOOKUP(Y$4&amp;$B70,INDIRECT("listResultBlock"&amp;$AV71),AA$3,FALSE)),"",VLOOKUP(Y$4&amp;$B70,INDIRECT("listResultBlock"&amp;$AV71),AA$3,FALSE)),"")</f>
        <v/>
      </c>
      <c r="Z71" s="33" t="str">
        <f t="shared" ref="Z71" ca="1" si="1358">IF($B70&lt;=INDIRECT("areaNumBlock"&amp;$AV71),IF( ISBLANK(VLOOKUP(Z$4&amp;$B70,INDIRECT("listResultBlock"&amp;$AV71),Z$3,FALSE)),"",VLOOKUP(Z$4&amp;$B70,INDIRECT("listResultBlock"&amp;$AV71),Z$3,FALSE)),"")</f>
        <v/>
      </c>
      <c r="AA71" s="34" t="str">
        <f t="shared" ref="AA71" ca="1" si="1359">IF($B70&lt;=INDIRECT("areaNumBlock"&amp;$AV71),IF( ISBLANK(VLOOKUP(AA$4&amp;$B70,INDIRECT("listResultBlock"&amp;$AV71),Y$3,FALSE)),"",VLOOKUP(AA$4&amp;$B70,INDIRECT("listResultBlock"&amp;$AV71),Y$3,FALSE)),"")</f>
        <v/>
      </c>
      <c r="AB71" s="32" t="str">
        <f t="shared" ref="AB71" ca="1" si="1360">IF($B70&lt;=INDIRECT("areaNumBlock"&amp;$AV71),IF( ISBLANK(VLOOKUP(AB$4&amp;$B70,INDIRECT("listResultBlock"&amp;$AV71),AD$3,FALSE)),"",VLOOKUP(AB$4&amp;$B70,INDIRECT("listResultBlock"&amp;$AV71),AD$3,FALSE)),"")</f>
        <v/>
      </c>
      <c r="AC71" s="33" t="str">
        <f t="shared" ref="AC71" ca="1" si="1361">IF($B70&lt;=INDIRECT("areaNumBlock"&amp;$AV71),IF( ISBLANK(VLOOKUP(AC$4&amp;$B70,INDIRECT("listResultBlock"&amp;$AV71),AC$3,FALSE)),"",VLOOKUP(AC$4&amp;$B70,INDIRECT("listResultBlock"&amp;$AV71),AC$3,FALSE)),"")</f>
        <v/>
      </c>
      <c r="AD71" s="34" t="str">
        <f t="shared" ref="AD71" ca="1" si="1362">IF($B70&lt;=INDIRECT("areaNumBlock"&amp;$AV71),IF( ISBLANK(VLOOKUP(AD$4&amp;$B70,INDIRECT("listResultBlock"&amp;$AV71),AB$3,FALSE)),"",VLOOKUP(AD$4&amp;$B70,INDIRECT("listResultBlock"&amp;$AV71),AB$3,FALSE)),"")</f>
        <v/>
      </c>
      <c r="AE71" s="26"/>
      <c r="AF71" s="27"/>
      <c r="AG71" s="28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105"/>
      <c r="AT71" s="107"/>
      <c r="AU71" s="25">
        <f t="shared" ref="AU71:AV71" si="1363">AU70</f>
        <v>0</v>
      </c>
      <c r="AV71" s="25">
        <f t="shared" si="1363"/>
        <v>3</v>
      </c>
    </row>
    <row r="72" spans="1:48" x14ac:dyDescent="0.4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</row>
    <row r="73" spans="1:48" ht="25.35" customHeight="1" thickBot="1" x14ac:dyDescent="0.45">
      <c r="B73" s="44">
        <f ca="1">INDIRECT("areaNumBlock"&amp;AV73)</f>
        <v>8</v>
      </c>
      <c r="C73" s="14" t="str">
        <f ca="1">INDIRECT("areaNameBlock"&amp;AV73)</f>
        <v>３部あブロック</v>
      </c>
      <c r="D73" s="75">
        <v>1</v>
      </c>
      <c r="E73" s="15">
        <v>1</v>
      </c>
      <c r="F73" s="76">
        <v>1</v>
      </c>
      <c r="G73" s="77">
        <v>2</v>
      </c>
      <c r="H73" s="15">
        <v>2</v>
      </c>
      <c r="I73" s="76">
        <v>2</v>
      </c>
      <c r="J73" s="77">
        <v>3</v>
      </c>
      <c r="K73" s="15">
        <v>3</v>
      </c>
      <c r="L73" s="76">
        <v>3</v>
      </c>
      <c r="M73" s="77">
        <v>4</v>
      </c>
      <c r="N73" s="15">
        <v>4</v>
      </c>
      <c r="O73" s="76">
        <v>4</v>
      </c>
      <c r="P73" s="77">
        <v>5</v>
      </c>
      <c r="Q73" s="15">
        <v>5</v>
      </c>
      <c r="R73" s="76">
        <v>5</v>
      </c>
      <c r="S73" s="77">
        <v>6</v>
      </c>
      <c r="T73" s="15">
        <v>6</v>
      </c>
      <c r="U73" s="76">
        <v>6</v>
      </c>
      <c r="V73" s="77">
        <v>7</v>
      </c>
      <c r="W73" s="15">
        <v>7</v>
      </c>
      <c r="X73" s="76">
        <v>7</v>
      </c>
      <c r="Y73" s="77">
        <v>8</v>
      </c>
      <c r="Z73" s="15">
        <v>8</v>
      </c>
      <c r="AA73" s="76">
        <v>8</v>
      </c>
      <c r="AB73" s="77">
        <v>9</v>
      </c>
      <c r="AC73" s="15">
        <v>9</v>
      </c>
      <c r="AD73" s="76">
        <v>9</v>
      </c>
      <c r="AE73" s="77">
        <v>10</v>
      </c>
      <c r="AF73" s="16">
        <v>10</v>
      </c>
      <c r="AG73" s="76">
        <v>10</v>
      </c>
      <c r="AH73" s="38" t="s">
        <v>40</v>
      </c>
      <c r="AI73" s="38" t="s">
        <v>41</v>
      </c>
      <c r="AJ73" s="38" t="s">
        <v>41</v>
      </c>
      <c r="AK73" s="38" t="s">
        <v>42</v>
      </c>
      <c r="AL73" s="38" t="s">
        <v>43</v>
      </c>
      <c r="AM73" s="38"/>
      <c r="AN73" s="38" t="s">
        <v>44</v>
      </c>
      <c r="AO73" s="38" t="s">
        <v>45</v>
      </c>
      <c r="AP73" s="38" t="s">
        <v>45</v>
      </c>
      <c r="AQ73" s="38" t="s">
        <v>46</v>
      </c>
      <c r="AR73" s="38" t="s">
        <v>47</v>
      </c>
      <c r="AS73" s="38" t="s">
        <v>48</v>
      </c>
      <c r="AT73" s="18" t="s">
        <v>49</v>
      </c>
      <c r="AU73" s="72">
        <v>0</v>
      </c>
      <c r="AV73" s="21">
        <v>4</v>
      </c>
    </row>
    <row r="74" spans="1:48" ht="30" customHeight="1" x14ac:dyDescent="0.4">
      <c r="B74" s="19"/>
      <c r="C74" s="79" t="str">
        <f ca="1">IF(B73=0,"","残り "&amp;(COMBIN(B73,2)-(SUM(AH75:AH94)/2))&amp;" 試合")</f>
        <v>残り 28 試合</v>
      </c>
      <c r="D74" s="113" t="str">
        <f ca="1">IF(E73&lt;=INDIRECT("areaNumBlock"&amp;$AV74),INDEX(INDIRECT("listTeamBlock"&amp;$AV74&amp;"c"),E73),"")</f>
        <v>池上B</v>
      </c>
      <c r="E74" s="114"/>
      <c r="F74" s="114"/>
      <c r="G74" s="113" t="str">
        <f t="shared" ref="G74" ca="1" si="1364">IF(H73&lt;=INDIRECT("areaNumBlock"&amp;$AV74),INDEX(INDIRECT("listTeamBlock"&amp;$AV74&amp;"c"),H73),"")</f>
        <v>仲六</v>
      </c>
      <c r="H74" s="114"/>
      <c r="I74" s="114"/>
      <c r="J74" s="113" t="str">
        <f t="shared" ref="J74" ca="1" si="1365">IF(K73&lt;=INDIRECT("areaNumBlock"&amp;$AV74),INDEX(INDIRECT("listTeamBlock"&amp;$AV74&amp;"c"),K73),"")</f>
        <v>ウイングスB</v>
      </c>
      <c r="K74" s="114"/>
      <c r="L74" s="114"/>
      <c r="M74" s="113" t="str">
        <f t="shared" ref="M74" ca="1" si="1366">IF(N73&lt;=INDIRECT("areaNumBlock"&amp;$AV74),INDEX(INDIRECT("listTeamBlock"&amp;$AV74&amp;"c"),N73),"")</f>
        <v>山王</v>
      </c>
      <c r="N74" s="114"/>
      <c r="O74" s="114"/>
      <c r="P74" s="113" t="str">
        <f t="shared" ref="P74" ca="1" si="1367">IF(Q73&lt;=INDIRECT("areaNumBlock"&amp;$AV74),INDEX(INDIRECT("listTeamBlock"&amp;$AV74&amp;"c"),Q73),"")</f>
        <v>久が原</v>
      </c>
      <c r="Q74" s="114"/>
      <c r="R74" s="114"/>
      <c r="S74" s="113" t="str">
        <f t="shared" ref="S74" ca="1" si="1368">IF(T73&lt;=INDIRECT("areaNumBlock"&amp;$AV74),INDEX(INDIRECT("listTeamBlock"&amp;$AV74&amp;"c"),T73),"")</f>
        <v>大森キッカーズ</v>
      </c>
      <c r="T74" s="114"/>
      <c r="U74" s="114"/>
      <c r="V74" s="113" t="str">
        <f t="shared" ref="V74" ca="1" si="1369">IF(W73&lt;=INDIRECT("areaNumBlock"&amp;$AV74),INDEX(INDIRECT("listTeamBlock"&amp;$AV74&amp;"c"),W73),"")</f>
        <v>東一C</v>
      </c>
      <c r="W74" s="114"/>
      <c r="X74" s="114"/>
      <c r="Y74" s="113" t="str">
        <f t="shared" ref="Y74" ca="1" si="1370">IF(Z73&lt;=INDIRECT("areaNumBlock"&amp;$AV74),INDEX(INDIRECT("listTeamBlock"&amp;$AV74&amp;"c"),Z73),"")</f>
        <v>田園調布</v>
      </c>
      <c r="Z74" s="114"/>
      <c r="AA74" s="114"/>
      <c r="AB74" s="113" t="str">
        <f t="shared" ref="AB74" ca="1" si="1371">IF(AC73&lt;=INDIRECT("areaNumBlock"&amp;$AV74),INDEX(INDIRECT("listTeamBlock"&amp;$AV74&amp;"c"),AC73),"")</f>
        <v/>
      </c>
      <c r="AC74" s="114"/>
      <c r="AD74" s="114"/>
      <c r="AE74" s="113" t="str">
        <f t="shared" ref="AE74" ca="1" si="1372">IF(AF73&lt;=INDIRECT("areaNumBlock"&amp;$AV74),INDEX(INDIRECT("listTeamBlock"&amp;$AV74&amp;"c"),AF73),"")</f>
        <v/>
      </c>
      <c r="AF74" s="114"/>
      <c r="AG74" s="114"/>
      <c r="AH74" s="20" t="s">
        <v>50</v>
      </c>
      <c r="AI74" s="20" t="s">
        <v>51</v>
      </c>
      <c r="AJ74" s="20" t="s">
        <v>52</v>
      </c>
      <c r="AK74" s="20" t="s">
        <v>53</v>
      </c>
      <c r="AL74" s="20" t="s">
        <v>54</v>
      </c>
      <c r="AM74" s="20" t="s">
        <v>55</v>
      </c>
      <c r="AN74" s="20" t="s">
        <v>56</v>
      </c>
      <c r="AO74" s="20" t="s">
        <v>57</v>
      </c>
      <c r="AP74" s="20" t="s">
        <v>51</v>
      </c>
      <c r="AQ74" s="20" t="s">
        <v>51</v>
      </c>
      <c r="AR74" s="20" t="s">
        <v>58</v>
      </c>
      <c r="AS74" s="20" t="s">
        <v>59</v>
      </c>
      <c r="AT74" s="21"/>
      <c r="AU74" s="21">
        <f>AU73</f>
        <v>0</v>
      </c>
      <c r="AV74" s="21">
        <f>AV73</f>
        <v>4</v>
      </c>
    </row>
    <row r="75" spans="1:48" ht="21" customHeight="1" x14ac:dyDescent="0.4">
      <c r="A75" s="7"/>
      <c r="B75" s="96">
        <v>1</v>
      </c>
      <c r="C75" s="98" t="str">
        <f ca="1">IF(B75&lt;=INDIRECT("areaNumBlock"&amp;$AV75),INDEX(INDIRECT("listTeamBlock"&amp;$AV75&amp;"b"),B75),"")</f>
        <v>池上FC B</v>
      </c>
      <c r="D75" s="22"/>
      <c r="E75" s="23"/>
      <c r="F75" s="24"/>
      <c r="G75" s="112" t="str">
        <f ca="1">IF(OR(G76="",I76=""),"",IF(G76&gt;I76,"〇",IF(G76&lt;I76,IF(H76="◎","不","×"),"△")))</f>
        <v/>
      </c>
      <c r="H75" s="112"/>
      <c r="I75" s="112"/>
      <c r="J75" s="112" t="str">
        <f t="shared" ref="J75" ca="1" si="1373">IF(OR(J76="",L76=""),"",IF(J76&gt;L76,"〇",IF(J76&lt;L76,IF(K76="◎","不","×"),"△")))</f>
        <v/>
      </c>
      <c r="K75" s="112"/>
      <c r="L75" s="112"/>
      <c r="M75" s="112" t="str">
        <f t="shared" ref="M75" ca="1" si="1374">IF(OR(M76="",O76=""),"",IF(M76&gt;O76,"〇",IF(M76&lt;O76,IF(N76="◎","不","×"),"△")))</f>
        <v/>
      </c>
      <c r="N75" s="112"/>
      <c r="O75" s="112"/>
      <c r="P75" s="112" t="str">
        <f t="shared" ref="P75" ca="1" si="1375">IF(OR(P76="",R76=""),"",IF(P76&gt;R76,"〇",IF(P76&lt;R76,IF(Q76="◎","不","×"),"△")))</f>
        <v/>
      </c>
      <c r="Q75" s="112"/>
      <c r="R75" s="112"/>
      <c r="S75" s="112" t="str">
        <f t="shared" ref="S75" ca="1" si="1376">IF(OR(S76="",U76=""),"",IF(S76&gt;U76,"〇",IF(S76&lt;U76,IF(T76="◎","不","×"),"△")))</f>
        <v/>
      </c>
      <c r="T75" s="112"/>
      <c r="U75" s="112"/>
      <c r="V75" s="112" t="str">
        <f t="shared" ref="V75" ca="1" si="1377">IF(OR(V76="",X76=""),"",IF(V76&gt;X76,"〇",IF(V76&lt;X76,IF(W76="◎","不","×"),"△")))</f>
        <v/>
      </c>
      <c r="W75" s="112"/>
      <c r="X75" s="112"/>
      <c r="Y75" s="112" t="str">
        <f t="shared" ref="Y75" ca="1" si="1378">IF(OR(Y76="",AA76=""),"",IF(Y76&gt;AA76,"〇",IF(Y76&lt;AA76,IF(Z76="◎","不","×"),"△")))</f>
        <v/>
      </c>
      <c r="Z75" s="112"/>
      <c r="AA75" s="112"/>
      <c r="AB75" s="112" t="str">
        <f t="shared" ref="AB75" ca="1" si="1379">IF(OR(AB76="",AD76=""),"",IF(AB76&gt;AD76,"〇",IF(AB76&lt;AD76,IF(AC76="◎","不","×"),"△")))</f>
        <v/>
      </c>
      <c r="AC75" s="112"/>
      <c r="AD75" s="112"/>
      <c r="AE75" s="112" t="str">
        <f t="shared" ref="AE75" ca="1" si="1380">IF(OR(AE76="",AG76=""),"",IF(AE76&gt;AG76,"〇",IF(AE76&lt;AG76,IF(AF76="◎","不","×"),"△")))</f>
        <v/>
      </c>
      <c r="AF75" s="112"/>
      <c r="AG75" s="112"/>
      <c r="AH75" s="95">
        <f ca="1">IF(B75&lt;=INDIRECT("areaNumBlock"&amp;$AV76),SUM(AJ75:AM76),"")</f>
        <v>0</v>
      </c>
      <c r="AI75" s="93">
        <f ca="1">IF(B75&lt;=INDIRECT("areaNumBlock"&amp;$AV76),AJ75*3+AL75-(AM75*4),"")</f>
        <v>0</v>
      </c>
      <c r="AJ75" s="95">
        <f ca="1">IF($B75&lt;=INDIRECT("areaNumBlock"&amp;$AV76),COUNTIF($D75:$AG76,AJ$5),"")</f>
        <v>0</v>
      </c>
      <c r="AK75" s="95">
        <f ca="1">IF($B75&lt;=INDIRECT("areaNumBlock"&amp;$AV76),COUNTIF($D75:$AG76,AK$5),"")</f>
        <v>0</v>
      </c>
      <c r="AL75" s="95">
        <f ca="1">IF($B75&lt;=INDIRECT("areaNumBlock"&amp;$AV76),COUNTIF($D75:$AG76,AL$5),"")</f>
        <v>0</v>
      </c>
      <c r="AM75" s="95">
        <f ca="1">IF($B75&lt;=INDIRECT("areaNumBlock"&amp;$AV76),COUNTIF($D75:$AG76,AM$5),"")</f>
        <v>0</v>
      </c>
      <c r="AN75" s="95"/>
      <c r="AO75" s="93">
        <f ca="1">IF(B75&lt;=INDIRECT("areaNumBlock"&amp;$AV76),AP75-AQ75,"")</f>
        <v>0</v>
      </c>
      <c r="AP75" s="95">
        <f ca="1">IF(B75&lt;=INDIRECT("areaNumBlock"&amp;$AV76),SUM(D76,G76,J76,M76,P76,S76,V76,Y76,AB76,AE76),"")</f>
        <v>0</v>
      </c>
      <c r="AQ75" s="95">
        <f ca="1">IF(B75&lt;=INDIRECT("areaNumBlock"&amp;$AV76),SUM(F76,I76,L76,O76,R76,U76,X76,AA76,AD76,AG76),"")</f>
        <v>0</v>
      </c>
      <c r="AR75" s="95"/>
      <c r="AS75" s="104" t="str">
        <f ca="1">IF(AND(AU75=1,B75&lt;=INDIRECT("areaNumBlock"&amp;$AV76)),RANK(AT75,INDIRECT("areaRank"&amp;$AV76),0),"")</f>
        <v/>
      </c>
      <c r="AT75" s="106">
        <f ca="1">IF(B75&lt;=INDIRECT("areaNumBlock"&amp;$AV76),AI75*1000000+AN75*100000+AO75*1000+AP75*10+AR75,"")</f>
        <v>0</v>
      </c>
      <c r="AU75" s="25">
        <f>AU74</f>
        <v>0</v>
      </c>
      <c r="AV75" s="25">
        <f>AV74</f>
        <v>4</v>
      </c>
    </row>
    <row r="76" spans="1:48" ht="21" customHeight="1" x14ac:dyDescent="0.4">
      <c r="A76" s="7"/>
      <c r="B76" s="97"/>
      <c r="C76" s="99"/>
      <c r="D76" s="26"/>
      <c r="E76" s="27"/>
      <c r="F76" s="28"/>
      <c r="G76" s="29" t="str">
        <f ca="1">IF(G$4&lt;=INDIRECT("areaNumBlock"&amp;$AV76),IF( ISBLANK(VLOOKUP($B75&amp;G$4,INDIRECT("listResultBlock"&amp;$AV76),G$3,FALSE)),"",VLOOKUP($B75&amp;G$4,INDIRECT("listResultBlock"&amp;$AV76),G$3,FALSE)),"")</f>
        <v/>
      </c>
      <c r="H76" s="30" t="str">
        <f ca="1">IF(H$4&lt;=INDIRECT("areaNumBlock"&amp;$AV76),IF( ISBLANK(VLOOKUP($B75&amp;H$4,INDIRECT("listResultBlock"&amp;$AV76),H$3,FALSE)),"",VLOOKUP($B75&amp;H$4,INDIRECT("listResultBlock"&amp;$AV76),H$3,FALSE)),"")</f>
        <v/>
      </c>
      <c r="I76" s="31" t="str">
        <f ca="1">IF(I$4&lt;=INDIRECT("areaNumBlock"&amp;$AV76),IF( ISBLANK(VLOOKUP($B75&amp;I$4,INDIRECT("listResultBlock"&amp;$AV76),I$3,FALSE)),"",VLOOKUP($B75&amp;I$4,INDIRECT("listResultBlock"&amp;$AV76),I$3,FALSE)),"")</f>
        <v/>
      </c>
      <c r="J76" s="29" t="str">
        <f t="shared" ref="J76" ca="1" si="1381">IF(J$4&lt;=INDIRECT("areaNumBlock"&amp;$AV76),IF( ISBLANK(VLOOKUP($B75&amp;J$4,INDIRECT("listResultBlock"&amp;$AV76),J$3,FALSE)),"",VLOOKUP($B75&amp;J$4,INDIRECT("listResultBlock"&amp;$AV76),J$3,FALSE)),"")</f>
        <v/>
      </c>
      <c r="K76" s="30" t="str">
        <f t="shared" ref="K76" ca="1" si="1382">IF(K$4&lt;=INDIRECT("areaNumBlock"&amp;$AV76),IF( ISBLANK(VLOOKUP($B75&amp;K$4,INDIRECT("listResultBlock"&amp;$AV76),K$3,FALSE)),"",VLOOKUP($B75&amp;K$4,INDIRECT("listResultBlock"&amp;$AV76),K$3,FALSE)),"")</f>
        <v/>
      </c>
      <c r="L76" s="31" t="str">
        <f t="shared" ref="L76" ca="1" si="1383">IF(L$4&lt;=INDIRECT("areaNumBlock"&amp;$AV76),IF( ISBLANK(VLOOKUP($B75&amp;L$4,INDIRECT("listResultBlock"&amp;$AV76),L$3,FALSE)),"",VLOOKUP($B75&amp;L$4,INDIRECT("listResultBlock"&amp;$AV76),L$3,FALSE)),"")</f>
        <v/>
      </c>
      <c r="M76" s="29" t="str">
        <f t="shared" ref="M76" ca="1" si="1384">IF(M$4&lt;=INDIRECT("areaNumBlock"&amp;$AV76),IF( ISBLANK(VLOOKUP($B75&amp;M$4,INDIRECT("listResultBlock"&amp;$AV76),M$3,FALSE)),"",VLOOKUP($B75&amp;M$4,INDIRECT("listResultBlock"&amp;$AV76),M$3,FALSE)),"")</f>
        <v/>
      </c>
      <c r="N76" s="30" t="str">
        <f t="shared" ref="N76" ca="1" si="1385">IF(N$4&lt;=INDIRECT("areaNumBlock"&amp;$AV76),IF( ISBLANK(VLOOKUP($B75&amp;N$4,INDIRECT("listResultBlock"&amp;$AV76),N$3,FALSE)),"",VLOOKUP($B75&amp;N$4,INDIRECT("listResultBlock"&amp;$AV76),N$3,FALSE)),"")</f>
        <v/>
      </c>
      <c r="O76" s="31" t="str">
        <f t="shared" ref="O76" ca="1" si="1386">IF(O$4&lt;=INDIRECT("areaNumBlock"&amp;$AV76),IF( ISBLANK(VLOOKUP($B75&amp;O$4,INDIRECT("listResultBlock"&amp;$AV76),O$3,FALSE)),"",VLOOKUP($B75&amp;O$4,INDIRECT("listResultBlock"&amp;$AV76),O$3,FALSE)),"")</f>
        <v/>
      </c>
      <c r="P76" s="29" t="str">
        <f t="shared" ref="P76" ca="1" si="1387">IF(P$4&lt;=INDIRECT("areaNumBlock"&amp;$AV76),IF( ISBLANK(VLOOKUP($B75&amp;P$4,INDIRECT("listResultBlock"&amp;$AV76),P$3,FALSE)),"",VLOOKUP($B75&amp;P$4,INDIRECT("listResultBlock"&amp;$AV76),P$3,FALSE)),"")</f>
        <v/>
      </c>
      <c r="Q76" s="30" t="str">
        <f t="shared" ref="Q76" ca="1" si="1388">IF(Q$4&lt;=INDIRECT("areaNumBlock"&amp;$AV76),IF( ISBLANK(VLOOKUP($B75&amp;Q$4,INDIRECT("listResultBlock"&amp;$AV76),Q$3,FALSE)),"",VLOOKUP($B75&amp;Q$4,INDIRECT("listResultBlock"&amp;$AV76),Q$3,FALSE)),"")</f>
        <v/>
      </c>
      <c r="R76" s="31" t="str">
        <f t="shared" ref="R76" ca="1" si="1389">IF(R$4&lt;=INDIRECT("areaNumBlock"&amp;$AV76),IF( ISBLANK(VLOOKUP($B75&amp;R$4,INDIRECT("listResultBlock"&amp;$AV76),R$3,FALSE)),"",VLOOKUP($B75&amp;R$4,INDIRECT("listResultBlock"&amp;$AV76),R$3,FALSE)),"")</f>
        <v/>
      </c>
      <c r="S76" s="29" t="str">
        <f t="shared" ref="S76" ca="1" si="1390">IF(S$4&lt;=INDIRECT("areaNumBlock"&amp;$AV76),IF( ISBLANK(VLOOKUP($B75&amp;S$4,INDIRECT("listResultBlock"&amp;$AV76),S$3,FALSE)),"",VLOOKUP($B75&amp;S$4,INDIRECT("listResultBlock"&amp;$AV76),S$3,FALSE)),"")</f>
        <v/>
      </c>
      <c r="T76" s="30" t="str">
        <f t="shared" ref="T76" ca="1" si="1391">IF(T$4&lt;=INDIRECT("areaNumBlock"&amp;$AV76),IF( ISBLANK(VLOOKUP($B75&amp;T$4,INDIRECT("listResultBlock"&amp;$AV76),T$3,FALSE)),"",VLOOKUP($B75&amp;T$4,INDIRECT("listResultBlock"&amp;$AV76),T$3,FALSE)),"")</f>
        <v/>
      </c>
      <c r="U76" s="31" t="str">
        <f t="shared" ref="U76" ca="1" si="1392">IF(U$4&lt;=INDIRECT("areaNumBlock"&amp;$AV76),IF( ISBLANK(VLOOKUP($B75&amp;U$4,INDIRECT("listResultBlock"&amp;$AV76),U$3,FALSE)),"",VLOOKUP($B75&amp;U$4,INDIRECT("listResultBlock"&amp;$AV76),U$3,FALSE)),"")</f>
        <v/>
      </c>
      <c r="V76" s="29" t="str">
        <f t="shared" ref="V76" ca="1" si="1393">IF(V$4&lt;=INDIRECT("areaNumBlock"&amp;$AV76),IF( ISBLANK(VLOOKUP($B75&amp;V$4,INDIRECT("listResultBlock"&amp;$AV76),V$3,FALSE)),"",VLOOKUP($B75&amp;V$4,INDIRECT("listResultBlock"&amp;$AV76),V$3,FALSE)),"")</f>
        <v/>
      </c>
      <c r="W76" s="30" t="str">
        <f t="shared" ref="W76" ca="1" si="1394">IF(W$4&lt;=INDIRECT("areaNumBlock"&amp;$AV76),IF( ISBLANK(VLOOKUP($B75&amp;W$4,INDIRECT("listResultBlock"&amp;$AV76),W$3,FALSE)),"",VLOOKUP($B75&amp;W$4,INDIRECT("listResultBlock"&amp;$AV76),W$3,FALSE)),"")</f>
        <v/>
      </c>
      <c r="X76" s="31" t="str">
        <f t="shared" ref="X76" ca="1" si="1395">IF(X$4&lt;=INDIRECT("areaNumBlock"&amp;$AV76),IF( ISBLANK(VLOOKUP($B75&amp;X$4,INDIRECT("listResultBlock"&amp;$AV76),X$3,FALSE)),"",VLOOKUP($B75&amp;X$4,INDIRECT("listResultBlock"&amp;$AV76),X$3,FALSE)),"")</f>
        <v/>
      </c>
      <c r="Y76" s="29" t="str">
        <f t="shared" ref="Y76" ca="1" si="1396">IF(Y$4&lt;=INDIRECT("areaNumBlock"&amp;$AV76),IF( ISBLANK(VLOOKUP($B75&amp;Y$4,INDIRECT("listResultBlock"&amp;$AV76),Y$3,FALSE)),"",VLOOKUP($B75&amp;Y$4,INDIRECT("listResultBlock"&amp;$AV76),Y$3,FALSE)),"")</f>
        <v/>
      </c>
      <c r="Z76" s="30" t="str">
        <f t="shared" ref="Z76" ca="1" si="1397">IF(Z$4&lt;=INDIRECT("areaNumBlock"&amp;$AV76),IF( ISBLANK(VLOOKUP($B75&amp;Z$4,INDIRECT("listResultBlock"&amp;$AV76),Z$3,FALSE)),"",VLOOKUP($B75&amp;Z$4,INDIRECT("listResultBlock"&amp;$AV76),Z$3,FALSE)),"")</f>
        <v/>
      </c>
      <c r="AA76" s="31" t="str">
        <f t="shared" ref="AA76" ca="1" si="1398">IF(AA$4&lt;=INDIRECT("areaNumBlock"&amp;$AV76),IF( ISBLANK(VLOOKUP($B75&amp;AA$4,INDIRECT("listResultBlock"&amp;$AV76),AA$3,FALSE)),"",VLOOKUP($B75&amp;AA$4,INDIRECT("listResultBlock"&amp;$AV76),AA$3,FALSE)),"")</f>
        <v/>
      </c>
      <c r="AB76" s="29" t="str">
        <f t="shared" ref="AB76" ca="1" si="1399">IF(AB$4&lt;=INDIRECT("areaNumBlock"&amp;$AV76),IF( ISBLANK(VLOOKUP($B75&amp;AB$4,INDIRECT("listResultBlock"&amp;$AV76),AB$3,FALSE)),"",VLOOKUP($B75&amp;AB$4,INDIRECT("listResultBlock"&amp;$AV76),AB$3,FALSE)),"")</f>
        <v/>
      </c>
      <c r="AC76" s="30" t="str">
        <f t="shared" ref="AC76" ca="1" si="1400">IF(AC$4&lt;=INDIRECT("areaNumBlock"&amp;$AV76),IF( ISBLANK(VLOOKUP($B75&amp;AC$4,INDIRECT("listResultBlock"&amp;$AV76),AC$3,FALSE)),"",VLOOKUP($B75&amp;AC$4,INDIRECT("listResultBlock"&amp;$AV76),AC$3,FALSE)),"")</f>
        <v/>
      </c>
      <c r="AD76" s="31" t="str">
        <f t="shared" ref="AD76" ca="1" si="1401">IF(AD$4&lt;=INDIRECT("areaNumBlock"&amp;$AV76),IF( ISBLANK(VLOOKUP($B75&amp;AD$4,INDIRECT("listResultBlock"&amp;$AV76),AD$3,FALSE)),"",VLOOKUP($B75&amp;AD$4,INDIRECT("listResultBlock"&amp;$AV76),AD$3,FALSE)),"")</f>
        <v/>
      </c>
      <c r="AE76" s="29" t="str">
        <f t="shared" ref="AE76" ca="1" si="1402">IF(AE$4&lt;=INDIRECT("areaNumBlock"&amp;$AV76),IF( ISBLANK(VLOOKUP($B75&amp;AE$4,INDIRECT("listResultBlock"&amp;$AV76),AE$3,FALSE)),"",VLOOKUP($B75&amp;AE$4,INDIRECT("listResultBlock"&amp;$AV76),AE$3,FALSE)),"")</f>
        <v/>
      </c>
      <c r="AF76" s="30" t="str">
        <f t="shared" ref="AF76" ca="1" si="1403">IF(AF$4&lt;=INDIRECT("areaNumBlock"&amp;$AV76),IF( ISBLANK(VLOOKUP($B75&amp;AF$4,INDIRECT("listResultBlock"&amp;$AV76),AF$3,FALSE)),"",VLOOKUP($B75&amp;AF$4,INDIRECT("listResultBlock"&amp;$AV76),AF$3,FALSE)),"")</f>
        <v/>
      </c>
      <c r="AG76" s="31" t="str">
        <f t="shared" ref="AG76" ca="1" si="1404">IF(AG$4&lt;=INDIRECT("areaNumBlock"&amp;$AV76),IF( ISBLANK(VLOOKUP($B75&amp;AG$4,INDIRECT("listResultBlock"&amp;$AV76),AG$3,FALSE)),"",VLOOKUP($B75&amp;AG$4,INDIRECT("listResultBlock"&amp;$AV76),AG$3,FALSE)),"")</f>
        <v/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105"/>
      <c r="AT76" s="107"/>
      <c r="AU76" s="25">
        <f t="shared" ref="AU76:AV76" si="1405">AU75</f>
        <v>0</v>
      </c>
      <c r="AV76" s="25">
        <f t="shared" si="1405"/>
        <v>4</v>
      </c>
    </row>
    <row r="77" spans="1:48" ht="21" customHeight="1" x14ac:dyDescent="0.4">
      <c r="A77" s="7"/>
      <c r="B77" s="96">
        <v>2</v>
      </c>
      <c r="C77" s="98" t="str">
        <f t="shared" ref="C77" ca="1" si="1406">IF(B77&lt;=INDIRECT("areaNumBlock"&amp;$AV77),INDEX(INDIRECT("listTeamBlock"&amp;$AV77&amp;"b"),B77),"")</f>
        <v>仲六キッズ</v>
      </c>
      <c r="D77" s="100" t="str">
        <f ca="1">IF(OR(D78="",F78=""),"",IF(D78&gt;F78,"〇",IF(D78&lt;F78,IF(E78="◎","不","×"),"△")))</f>
        <v/>
      </c>
      <c r="E77" s="100"/>
      <c r="F77" s="100"/>
      <c r="G77" s="22"/>
      <c r="H77" s="23"/>
      <c r="I77" s="24"/>
      <c r="J77" s="100" t="str">
        <f t="shared" ref="J77" ca="1" si="1407">IF(OR(J78="",L78=""),"",IF(J78&gt;L78,"〇",IF(J78&lt;L78,IF(K78="◎","不","×"),"△")))</f>
        <v/>
      </c>
      <c r="K77" s="100"/>
      <c r="L77" s="100"/>
      <c r="M77" s="100" t="str">
        <f t="shared" ref="M77" ca="1" si="1408">IF(OR(M78="",O78=""),"",IF(M78&gt;O78,"〇",IF(M78&lt;O78,IF(N78="◎","不","×"),"△")))</f>
        <v/>
      </c>
      <c r="N77" s="100"/>
      <c r="O77" s="100"/>
      <c r="P77" s="100" t="str">
        <f t="shared" ref="P77" ca="1" si="1409">IF(OR(P78="",R78=""),"",IF(P78&gt;R78,"〇",IF(P78&lt;R78,IF(Q78="◎","不","×"),"△")))</f>
        <v/>
      </c>
      <c r="Q77" s="100"/>
      <c r="R77" s="100"/>
      <c r="S77" s="100" t="str">
        <f t="shared" ref="S77" ca="1" si="1410">IF(OR(S78="",U78=""),"",IF(S78&gt;U78,"〇",IF(S78&lt;U78,IF(T78="◎","不","×"),"△")))</f>
        <v/>
      </c>
      <c r="T77" s="100"/>
      <c r="U77" s="100"/>
      <c r="V77" s="100" t="str">
        <f t="shared" ref="V77" ca="1" si="1411">IF(OR(V78="",X78=""),"",IF(V78&gt;X78,"〇",IF(V78&lt;X78,IF(W78="◎","不","×"),"△")))</f>
        <v/>
      </c>
      <c r="W77" s="100"/>
      <c r="X77" s="100"/>
      <c r="Y77" s="100" t="str">
        <f t="shared" ref="Y77" ca="1" si="1412">IF(OR(Y78="",AA78=""),"",IF(Y78&gt;AA78,"〇",IF(Y78&lt;AA78,IF(Z78="◎","不","×"),"△")))</f>
        <v/>
      </c>
      <c r="Z77" s="100"/>
      <c r="AA77" s="100"/>
      <c r="AB77" s="100" t="str">
        <f t="shared" ref="AB77" ca="1" si="1413">IF(OR(AB78="",AD78=""),"",IF(AB78&gt;AD78,"〇",IF(AB78&lt;AD78,IF(AC78="◎","不","×"),"△")))</f>
        <v/>
      </c>
      <c r="AC77" s="100"/>
      <c r="AD77" s="100"/>
      <c r="AE77" s="100" t="str">
        <f t="shared" ref="AE77" ca="1" si="1414">IF(OR(AE78="",AG78=""),"",IF(AE78&gt;AG78,"〇",IF(AE78&lt;AG78,IF(AF78="◎","不","×"),"△")))</f>
        <v/>
      </c>
      <c r="AF77" s="100"/>
      <c r="AG77" s="100"/>
      <c r="AH77" s="95">
        <f t="shared" ref="AH77" ca="1" si="1415">IF(B77&lt;=INDIRECT("areaNumBlock"&amp;$AV78),SUM(AJ77:AM78),"")</f>
        <v>0</v>
      </c>
      <c r="AI77" s="93">
        <f t="shared" ref="AI77" ca="1" si="1416">IF(B77&lt;=INDIRECT("areaNumBlock"&amp;$AV78),AJ77*3+AL77-(AM77*4),"")</f>
        <v>0</v>
      </c>
      <c r="AJ77" s="95">
        <f t="shared" ref="AJ77:AM77" ca="1" si="1417">IF($B77&lt;=INDIRECT("areaNumBlock"&amp;$AV78),COUNTIF($D77:$AG78,AJ$5),"")</f>
        <v>0</v>
      </c>
      <c r="AK77" s="95">
        <f t="shared" ca="1" si="1417"/>
        <v>0</v>
      </c>
      <c r="AL77" s="95">
        <f t="shared" ca="1" si="1417"/>
        <v>0</v>
      </c>
      <c r="AM77" s="95">
        <f t="shared" ca="1" si="1417"/>
        <v>0</v>
      </c>
      <c r="AN77" s="95"/>
      <c r="AO77" s="93">
        <f t="shared" ref="AO77" ca="1" si="1418">IF(B77&lt;=INDIRECT("areaNumBlock"&amp;$AV78),AP77-AQ77,"")</f>
        <v>0</v>
      </c>
      <c r="AP77" s="95">
        <f t="shared" ref="AP77" ca="1" si="1419">IF(B77&lt;=INDIRECT("areaNumBlock"&amp;$AV78),SUM(D78,G78,J78,M78,P78,S78,V78,Y78,AB78,AE78),"")</f>
        <v>0</v>
      </c>
      <c r="AQ77" s="95">
        <f t="shared" ref="AQ77" ca="1" si="1420">IF(B77&lt;=INDIRECT("areaNumBlock"&amp;$AV78),SUM(F78,I78,L78,O78,R78,U78,X78,AA78,AD78,AG78),"")</f>
        <v>0</v>
      </c>
      <c r="AR77" s="95"/>
      <c r="AS77" s="104" t="str">
        <f t="shared" ref="AS77" ca="1" si="1421">IF(AND(AU77=1,B77&lt;=INDIRECT("areaNumBlock"&amp;$AV78)),RANK(AT77,INDIRECT("areaRank"&amp;$AV78),0),"")</f>
        <v/>
      </c>
      <c r="AT77" s="106">
        <f t="shared" ref="AT77" ca="1" si="1422">IF(B77&lt;=INDIRECT("areaNumBlock"&amp;$AV78),AI77*1000000+AN77*100000+AO77*1000+AP77*10+AR77,"")</f>
        <v>0</v>
      </c>
      <c r="AU77" s="25">
        <f t="shared" ref="AU77:AV77" si="1423">AU76</f>
        <v>0</v>
      </c>
      <c r="AV77" s="25">
        <f t="shared" si="1423"/>
        <v>4</v>
      </c>
    </row>
    <row r="78" spans="1:48" ht="21" customHeight="1" x14ac:dyDescent="0.4">
      <c r="A78" s="7"/>
      <c r="B78" s="97"/>
      <c r="C78" s="99"/>
      <c r="D78" s="32" t="str">
        <f ca="1">IF($B77&lt;=INDIRECT("areaNumBlock"&amp;$AV78),IF( ISBLANK(VLOOKUP(D$4&amp;$B77,INDIRECT("listResultBlock"&amp;$AV78),F$3,FALSE)),"",VLOOKUP(D$4&amp;$B77,INDIRECT("listResultBlock"&amp;$AV78),F$3,FALSE)),"")</f>
        <v/>
      </c>
      <c r="E78" s="33" t="str">
        <f ca="1">IF($B77&lt;=INDIRECT("areaNumBlock"&amp;$AV78),IF( ISBLANK(VLOOKUP(E$4&amp;$B77,INDIRECT("listResultBlock"&amp;$AV78),E$3,FALSE)),"",VLOOKUP(E$4&amp;$B77,INDIRECT("listResultBlock"&amp;$AV78),E$3,FALSE)),"")</f>
        <v/>
      </c>
      <c r="F78" s="34" t="str">
        <f ca="1">IF($B77&lt;=INDIRECT("areaNumBlock"&amp;$AV78),IF( ISBLANK(VLOOKUP(F$4&amp;$B77,INDIRECT("listResultBlock"&amp;$AV78),D$3,FALSE)),"",VLOOKUP(F$4&amp;$B77,INDIRECT("listResultBlock"&amp;$AV78),D$3,FALSE)),"")</f>
        <v/>
      </c>
      <c r="G78" s="26"/>
      <c r="H78" s="27"/>
      <c r="I78" s="28"/>
      <c r="J78" s="32" t="str">
        <f t="shared" ref="J78" ca="1" si="1424">IF(J$4&lt;=INDIRECT("areaNumBlock"&amp;$AV78),IF( ISBLANK(VLOOKUP($B77&amp;J$4,INDIRECT("listResultBlock"&amp;$AV78),J$3,FALSE)),"",VLOOKUP($B77&amp;J$4,INDIRECT("listResultBlock"&amp;$AV78),J$3,FALSE)),"")</f>
        <v/>
      </c>
      <c r="K78" s="33" t="str">
        <f t="shared" ref="K78" ca="1" si="1425">IF(K$4&lt;=INDIRECT("areaNumBlock"&amp;$AV78),IF( ISBLANK(VLOOKUP($B77&amp;K$4,INDIRECT("listResultBlock"&amp;$AV78),K$3,FALSE)),"",VLOOKUP($B77&amp;K$4,INDIRECT("listResultBlock"&amp;$AV78),K$3,FALSE)),"")</f>
        <v/>
      </c>
      <c r="L78" s="34" t="str">
        <f t="shared" ref="L78" ca="1" si="1426">IF(L$4&lt;=INDIRECT("areaNumBlock"&amp;$AV78),IF( ISBLANK(VLOOKUP($B77&amp;L$4,INDIRECT("listResultBlock"&amp;$AV78),L$3,FALSE)),"",VLOOKUP($B77&amp;L$4,INDIRECT("listResultBlock"&amp;$AV78),L$3,FALSE)),"")</f>
        <v/>
      </c>
      <c r="M78" s="32" t="str">
        <f t="shared" ref="M78" ca="1" si="1427">IF(M$4&lt;=INDIRECT("areaNumBlock"&amp;$AV78),IF( ISBLANK(VLOOKUP($B77&amp;M$4,INDIRECT("listResultBlock"&amp;$AV78),M$3,FALSE)),"",VLOOKUP($B77&amp;M$4,INDIRECT("listResultBlock"&amp;$AV78),M$3,FALSE)),"")</f>
        <v/>
      </c>
      <c r="N78" s="33" t="str">
        <f t="shared" ref="N78" ca="1" si="1428">IF(N$4&lt;=INDIRECT("areaNumBlock"&amp;$AV78),IF( ISBLANK(VLOOKUP($B77&amp;N$4,INDIRECT("listResultBlock"&amp;$AV78),N$3,FALSE)),"",VLOOKUP($B77&amp;N$4,INDIRECT("listResultBlock"&amp;$AV78),N$3,FALSE)),"")</f>
        <v/>
      </c>
      <c r="O78" s="34" t="str">
        <f t="shared" ref="O78" ca="1" si="1429">IF(O$4&lt;=INDIRECT("areaNumBlock"&amp;$AV78),IF( ISBLANK(VLOOKUP($B77&amp;O$4,INDIRECT("listResultBlock"&amp;$AV78),O$3,FALSE)),"",VLOOKUP($B77&amp;O$4,INDIRECT("listResultBlock"&amp;$AV78),O$3,FALSE)),"")</f>
        <v/>
      </c>
      <c r="P78" s="32" t="str">
        <f t="shared" ref="P78" ca="1" si="1430">IF(P$4&lt;=INDIRECT("areaNumBlock"&amp;$AV78),IF( ISBLANK(VLOOKUP($B77&amp;P$4,INDIRECT("listResultBlock"&amp;$AV78),P$3,FALSE)),"",VLOOKUP($B77&amp;P$4,INDIRECT("listResultBlock"&amp;$AV78),P$3,FALSE)),"")</f>
        <v/>
      </c>
      <c r="Q78" s="33" t="str">
        <f t="shared" ref="Q78" ca="1" si="1431">IF(Q$4&lt;=INDIRECT("areaNumBlock"&amp;$AV78),IF( ISBLANK(VLOOKUP($B77&amp;Q$4,INDIRECT("listResultBlock"&amp;$AV78),Q$3,FALSE)),"",VLOOKUP($B77&amp;Q$4,INDIRECT("listResultBlock"&amp;$AV78),Q$3,FALSE)),"")</f>
        <v/>
      </c>
      <c r="R78" s="34" t="str">
        <f t="shared" ref="R78" ca="1" si="1432">IF(R$4&lt;=INDIRECT("areaNumBlock"&amp;$AV78),IF( ISBLANK(VLOOKUP($B77&amp;R$4,INDIRECT("listResultBlock"&amp;$AV78),R$3,FALSE)),"",VLOOKUP($B77&amp;R$4,INDIRECT("listResultBlock"&amp;$AV78),R$3,FALSE)),"")</f>
        <v/>
      </c>
      <c r="S78" s="32" t="str">
        <f t="shared" ref="S78" ca="1" si="1433">IF(S$4&lt;=INDIRECT("areaNumBlock"&amp;$AV78),IF( ISBLANK(VLOOKUP($B77&amp;S$4,INDIRECT("listResultBlock"&amp;$AV78),S$3,FALSE)),"",VLOOKUP($B77&amp;S$4,INDIRECT("listResultBlock"&amp;$AV78),S$3,FALSE)),"")</f>
        <v/>
      </c>
      <c r="T78" s="33" t="str">
        <f t="shared" ref="T78" ca="1" si="1434">IF(T$4&lt;=INDIRECT("areaNumBlock"&amp;$AV78),IF( ISBLANK(VLOOKUP($B77&amp;T$4,INDIRECT("listResultBlock"&amp;$AV78),T$3,FALSE)),"",VLOOKUP($B77&amp;T$4,INDIRECT("listResultBlock"&amp;$AV78),T$3,FALSE)),"")</f>
        <v/>
      </c>
      <c r="U78" s="34" t="str">
        <f t="shared" ref="U78" ca="1" si="1435">IF(U$4&lt;=INDIRECT("areaNumBlock"&amp;$AV78),IF( ISBLANK(VLOOKUP($B77&amp;U$4,INDIRECT("listResultBlock"&amp;$AV78),U$3,FALSE)),"",VLOOKUP($B77&amp;U$4,INDIRECT("listResultBlock"&amp;$AV78),U$3,FALSE)),"")</f>
        <v/>
      </c>
      <c r="V78" s="32" t="str">
        <f t="shared" ref="V78" ca="1" si="1436">IF(V$4&lt;=INDIRECT("areaNumBlock"&amp;$AV78),IF( ISBLANK(VLOOKUP($B77&amp;V$4,INDIRECT("listResultBlock"&amp;$AV78),V$3,FALSE)),"",VLOOKUP($B77&amp;V$4,INDIRECT("listResultBlock"&amp;$AV78),V$3,FALSE)),"")</f>
        <v/>
      </c>
      <c r="W78" s="33" t="str">
        <f t="shared" ref="W78" ca="1" si="1437">IF(W$4&lt;=INDIRECT("areaNumBlock"&amp;$AV78),IF( ISBLANK(VLOOKUP($B77&amp;W$4,INDIRECT("listResultBlock"&amp;$AV78),W$3,FALSE)),"",VLOOKUP($B77&amp;W$4,INDIRECT("listResultBlock"&amp;$AV78),W$3,FALSE)),"")</f>
        <v/>
      </c>
      <c r="X78" s="34" t="str">
        <f t="shared" ref="X78" ca="1" si="1438">IF(X$4&lt;=INDIRECT("areaNumBlock"&amp;$AV78),IF( ISBLANK(VLOOKUP($B77&amp;X$4,INDIRECT("listResultBlock"&amp;$AV78),X$3,FALSE)),"",VLOOKUP($B77&amp;X$4,INDIRECT("listResultBlock"&amp;$AV78),X$3,FALSE)),"")</f>
        <v/>
      </c>
      <c r="Y78" s="32" t="str">
        <f t="shared" ref="Y78" ca="1" si="1439">IF(Y$4&lt;=INDIRECT("areaNumBlock"&amp;$AV78),IF( ISBLANK(VLOOKUP($B77&amp;Y$4,INDIRECT("listResultBlock"&amp;$AV78),Y$3,FALSE)),"",VLOOKUP($B77&amp;Y$4,INDIRECT("listResultBlock"&amp;$AV78),Y$3,FALSE)),"")</f>
        <v/>
      </c>
      <c r="Z78" s="33" t="str">
        <f t="shared" ref="Z78" ca="1" si="1440">IF(Z$4&lt;=INDIRECT("areaNumBlock"&amp;$AV78),IF( ISBLANK(VLOOKUP($B77&amp;Z$4,INDIRECT("listResultBlock"&amp;$AV78),Z$3,FALSE)),"",VLOOKUP($B77&amp;Z$4,INDIRECT("listResultBlock"&amp;$AV78),Z$3,FALSE)),"")</f>
        <v/>
      </c>
      <c r="AA78" s="34" t="str">
        <f t="shared" ref="AA78" ca="1" si="1441">IF(AA$4&lt;=INDIRECT("areaNumBlock"&amp;$AV78),IF( ISBLANK(VLOOKUP($B77&amp;AA$4,INDIRECT("listResultBlock"&amp;$AV78),AA$3,FALSE)),"",VLOOKUP($B77&amp;AA$4,INDIRECT("listResultBlock"&amp;$AV78),AA$3,FALSE)),"")</f>
        <v/>
      </c>
      <c r="AB78" s="32" t="str">
        <f t="shared" ref="AB78" ca="1" si="1442">IF(AB$4&lt;=INDIRECT("areaNumBlock"&amp;$AV78),IF( ISBLANK(VLOOKUP($B77&amp;AB$4,INDIRECT("listResultBlock"&amp;$AV78),AB$3,FALSE)),"",VLOOKUP($B77&amp;AB$4,INDIRECT("listResultBlock"&amp;$AV78),AB$3,FALSE)),"")</f>
        <v/>
      </c>
      <c r="AC78" s="33" t="str">
        <f t="shared" ref="AC78" ca="1" si="1443">IF(AC$4&lt;=INDIRECT("areaNumBlock"&amp;$AV78),IF( ISBLANK(VLOOKUP($B77&amp;AC$4,INDIRECT("listResultBlock"&amp;$AV78),AC$3,FALSE)),"",VLOOKUP($B77&amp;AC$4,INDIRECT("listResultBlock"&amp;$AV78),AC$3,FALSE)),"")</f>
        <v/>
      </c>
      <c r="AD78" s="34" t="str">
        <f t="shared" ref="AD78" ca="1" si="1444">IF(AD$4&lt;=INDIRECT("areaNumBlock"&amp;$AV78),IF( ISBLANK(VLOOKUP($B77&amp;AD$4,INDIRECT("listResultBlock"&amp;$AV78),AD$3,FALSE)),"",VLOOKUP($B77&amp;AD$4,INDIRECT("listResultBlock"&amp;$AV78),AD$3,FALSE)),"")</f>
        <v/>
      </c>
      <c r="AE78" s="32" t="str">
        <f t="shared" ref="AE78" ca="1" si="1445">IF(AE$4&lt;=INDIRECT("areaNumBlock"&amp;$AV78),IF( ISBLANK(VLOOKUP($B77&amp;AE$4,INDIRECT("listResultBlock"&amp;$AV78),AE$3,FALSE)),"",VLOOKUP($B77&amp;AE$4,INDIRECT("listResultBlock"&amp;$AV78),AE$3,FALSE)),"")</f>
        <v/>
      </c>
      <c r="AF78" s="33" t="str">
        <f t="shared" ref="AF78" ca="1" si="1446">IF(AF$4&lt;=INDIRECT("areaNumBlock"&amp;$AV78),IF( ISBLANK(VLOOKUP($B77&amp;AF$4,INDIRECT("listResultBlock"&amp;$AV78),AF$3,FALSE)),"",VLOOKUP($B77&amp;AF$4,INDIRECT("listResultBlock"&amp;$AV78),AF$3,FALSE)),"")</f>
        <v/>
      </c>
      <c r="AG78" s="34" t="str">
        <f t="shared" ref="AG78" ca="1" si="1447">IF(AG$4&lt;=INDIRECT("areaNumBlock"&amp;$AV78),IF( ISBLANK(VLOOKUP($B77&amp;AG$4,INDIRECT("listResultBlock"&amp;$AV78),AG$3,FALSE)),"",VLOOKUP($B77&amp;AG$4,INDIRECT("listResultBlock"&amp;$AV78),AG$3,FALSE)),"")</f>
        <v/>
      </c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105"/>
      <c r="AT78" s="107"/>
      <c r="AU78" s="25">
        <f t="shared" ref="AU78:AV78" si="1448">AU77</f>
        <v>0</v>
      </c>
      <c r="AV78" s="25">
        <f t="shared" si="1448"/>
        <v>4</v>
      </c>
    </row>
    <row r="79" spans="1:48" ht="21" customHeight="1" x14ac:dyDescent="0.4">
      <c r="A79" s="7"/>
      <c r="B79" s="96">
        <v>3</v>
      </c>
      <c r="C79" s="98" t="str">
        <f t="shared" ref="C79" ca="1" si="1449">IF(B79&lt;=INDIRECT("areaNumBlock"&amp;$AV79),INDEX(INDIRECT("listTeamBlock"&amp;$AV79&amp;"b"),B79),"")</f>
        <v>ウイングス B</v>
      </c>
      <c r="D79" s="108" t="str">
        <f t="shared" ref="D79" ca="1" si="1450">IF(OR(D80="",F80=""),"",IF(D80&gt;F80,"〇",IF(D80&lt;F80,IF(E80="◎","不","×"),"△")))</f>
        <v/>
      </c>
      <c r="E79" s="108"/>
      <c r="F79" s="108"/>
      <c r="G79" s="108" t="str">
        <f t="shared" ref="G79" ca="1" si="1451">IF(OR(G80="",I80=""),"",IF(G80&gt;I80,"〇",IF(G80&lt;I80,IF(H80="◎","不","×"),"△")))</f>
        <v/>
      </c>
      <c r="H79" s="108"/>
      <c r="I79" s="108"/>
      <c r="J79" s="22"/>
      <c r="K79" s="23"/>
      <c r="L79" s="24"/>
      <c r="M79" s="108" t="str">
        <f t="shared" ref="M79" ca="1" si="1452">IF(OR(M80="",O80=""),"",IF(M80&gt;O80,"〇",IF(M80&lt;O80,IF(N80="◎","不","×"),"△")))</f>
        <v/>
      </c>
      <c r="N79" s="108"/>
      <c r="O79" s="108"/>
      <c r="P79" s="108" t="str">
        <f t="shared" ref="P79" ca="1" si="1453">IF(OR(P80="",R80=""),"",IF(P80&gt;R80,"〇",IF(P80&lt;R80,IF(Q80="◎","不","×"),"△")))</f>
        <v/>
      </c>
      <c r="Q79" s="108"/>
      <c r="R79" s="108"/>
      <c r="S79" s="108" t="str">
        <f t="shared" ref="S79" ca="1" si="1454">IF(OR(S80="",U80=""),"",IF(S80&gt;U80,"〇",IF(S80&lt;U80,IF(T80="◎","不","×"),"△")))</f>
        <v/>
      </c>
      <c r="T79" s="108"/>
      <c r="U79" s="108"/>
      <c r="V79" s="108" t="str">
        <f t="shared" ref="V79" ca="1" si="1455">IF(OR(V80="",X80=""),"",IF(V80&gt;X80,"〇",IF(V80&lt;X80,IF(W80="◎","不","×"),"△")))</f>
        <v/>
      </c>
      <c r="W79" s="108"/>
      <c r="X79" s="108"/>
      <c r="Y79" s="108" t="str">
        <f t="shared" ref="Y79" ca="1" si="1456">IF(OR(Y80="",AA80=""),"",IF(Y80&gt;AA80,"〇",IF(Y80&lt;AA80,IF(Z80="◎","不","×"),"△")))</f>
        <v/>
      </c>
      <c r="Z79" s="108"/>
      <c r="AA79" s="108"/>
      <c r="AB79" s="108" t="str">
        <f t="shared" ref="AB79" ca="1" si="1457">IF(OR(AB80="",AD80=""),"",IF(AB80&gt;AD80,"〇",IF(AB80&lt;AD80,IF(AC80="◎","不","×"),"△")))</f>
        <v/>
      </c>
      <c r="AC79" s="108"/>
      <c r="AD79" s="108"/>
      <c r="AE79" s="108" t="str">
        <f t="shared" ref="AE79" ca="1" si="1458">IF(OR(AE80="",AG80=""),"",IF(AE80&gt;AG80,"〇",IF(AE80&lt;AG80,IF(AF80="◎","不","×"),"△")))</f>
        <v/>
      </c>
      <c r="AF79" s="108"/>
      <c r="AG79" s="108"/>
      <c r="AH79" s="95">
        <f t="shared" ref="AH79" ca="1" si="1459">IF(B79&lt;=INDIRECT("areaNumBlock"&amp;$AV80),SUM(AJ79:AM80),"")</f>
        <v>0</v>
      </c>
      <c r="AI79" s="93">
        <f t="shared" ref="AI79" ca="1" si="1460">IF(B79&lt;=INDIRECT("areaNumBlock"&amp;$AV80),AJ79*3+AL79-(AM79*4),"")</f>
        <v>0</v>
      </c>
      <c r="AJ79" s="95">
        <f t="shared" ref="AJ79:AM79" ca="1" si="1461">IF($B79&lt;=INDIRECT("areaNumBlock"&amp;$AV80),COUNTIF($D79:$AG80,AJ$5),"")</f>
        <v>0</v>
      </c>
      <c r="AK79" s="95">
        <f t="shared" ca="1" si="1461"/>
        <v>0</v>
      </c>
      <c r="AL79" s="95">
        <f t="shared" ca="1" si="1461"/>
        <v>0</v>
      </c>
      <c r="AM79" s="95">
        <f t="shared" ca="1" si="1461"/>
        <v>0</v>
      </c>
      <c r="AN79" s="95"/>
      <c r="AO79" s="93">
        <f t="shared" ref="AO79" ca="1" si="1462">IF(B79&lt;=INDIRECT("areaNumBlock"&amp;$AV80),AP79-AQ79,"")</f>
        <v>0</v>
      </c>
      <c r="AP79" s="95">
        <f t="shared" ref="AP79" ca="1" si="1463">IF(B79&lt;=INDIRECT("areaNumBlock"&amp;$AV80),SUM(D80,G80,J80,M80,P80,S80,V80,Y80,AB80,AE80),"")</f>
        <v>0</v>
      </c>
      <c r="AQ79" s="95">
        <f t="shared" ref="AQ79" ca="1" si="1464">IF(B79&lt;=INDIRECT("areaNumBlock"&amp;$AV80),SUM(F80,I80,L80,O80,R80,U80,X80,AA80,AD80,AG80),"")</f>
        <v>0</v>
      </c>
      <c r="AR79" s="95"/>
      <c r="AS79" s="104" t="str">
        <f t="shared" ref="AS79" ca="1" si="1465">IF(AND(AU79=1,B79&lt;=INDIRECT("areaNumBlock"&amp;$AV80)),RANK(AT79,INDIRECT("areaRank"&amp;$AV80),0),"")</f>
        <v/>
      </c>
      <c r="AT79" s="106">
        <f t="shared" ref="AT79" ca="1" si="1466">IF(B79&lt;=INDIRECT("areaNumBlock"&amp;$AV80),AI79*1000000+AN79*100000+AO79*1000+AP79*10+AR79,"")</f>
        <v>0</v>
      </c>
      <c r="AU79" s="25">
        <f t="shared" ref="AU79:AV79" si="1467">AU78</f>
        <v>0</v>
      </c>
      <c r="AV79" s="25">
        <f t="shared" si="1467"/>
        <v>4</v>
      </c>
    </row>
    <row r="80" spans="1:48" ht="21" customHeight="1" x14ac:dyDescent="0.4">
      <c r="A80" s="7"/>
      <c r="B80" s="97"/>
      <c r="C80" s="99"/>
      <c r="D80" s="35" t="str">
        <f t="shared" ref="D80" ca="1" si="1468">IF($B79&lt;=INDIRECT("areaNumBlock"&amp;$AV80),IF( ISBLANK(VLOOKUP(D$4&amp;$B79,INDIRECT("listResultBlock"&amp;$AV80),F$3,FALSE)),"",VLOOKUP(D$4&amp;$B79,INDIRECT("listResultBlock"&amp;$AV80),F$3,FALSE)),"")</f>
        <v/>
      </c>
      <c r="E80" s="36" t="str">
        <f t="shared" ref="E80" ca="1" si="1469">IF($B79&lt;=INDIRECT("areaNumBlock"&amp;$AV80),IF( ISBLANK(VLOOKUP(E$4&amp;$B79,INDIRECT("listResultBlock"&amp;$AV80),E$3,FALSE)),"",VLOOKUP(E$4&amp;$B79,INDIRECT("listResultBlock"&amp;$AV80),E$3,FALSE)),"")</f>
        <v/>
      </c>
      <c r="F80" s="37" t="str">
        <f t="shared" ref="F80" ca="1" si="1470">IF($B79&lt;=INDIRECT("areaNumBlock"&amp;$AV80),IF( ISBLANK(VLOOKUP(F$4&amp;$B79,INDIRECT("listResultBlock"&amp;$AV80),D$3,FALSE)),"",VLOOKUP(F$4&amp;$B79,INDIRECT("listResultBlock"&amp;$AV80),D$3,FALSE)),"")</f>
        <v/>
      </c>
      <c r="G80" s="35" t="str">
        <f t="shared" ref="G80" ca="1" si="1471">IF($B79&lt;=INDIRECT("areaNumBlock"&amp;$AV80),IF( ISBLANK(VLOOKUP(G$4&amp;$B79,INDIRECT("listResultBlock"&amp;$AV80),I$3,FALSE)),"",VLOOKUP(G$4&amp;$B79,INDIRECT("listResultBlock"&amp;$AV80),I$3,FALSE)),"")</f>
        <v/>
      </c>
      <c r="H80" s="36" t="str">
        <f t="shared" ref="H80" ca="1" si="1472">IF($B79&lt;=INDIRECT("areaNumBlock"&amp;$AV80),IF( ISBLANK(VLOOKUP(H$4&amp;$B79,INDIRECT("listResultBlock"&amp;$AV80),H$3,FALSE)),"",VLOOKUP(H$4&amp;$B79,INDIRECT("listResultBlock"&amp;$AV80),H$3,FALSE)),"")</f>
        <v/>
      </c>
      <c r="I80" s="37" t="str">
        <f t="shared" ref="I80" ca="1" si="1473">IF($B79&lt;=INDIRECT("areaNumBlock"&amp;$AV80),IF( ISBLANK(VLOOKUP(I$4&amp;$B79,INDIRECT("listResultBlock"&amp;$AV80),G$3,FALSE)),"",VLOOKUP(I$4&amp;$B79,INDIRECT("listResultBlock"&amp;$AV80),G$3,FALSE)),"")</f>
        <v/>
      </c>
      <c r="J80" s="26"/>
      <c r="K80" s="27"/>
      <c r="L80" s="28"/>
      <c r="M80" s="35" t="str">
        <f t="shared" ref="M80" ca="1" si="1474">IF(M$4&lt;=INDIRECT("areaNumBlock"&amp;$AV80),IF( ISBLANK(VLOOKUP($B79&amp;M$4,INDIRECT("listResultBlock"&amp;$AV80),M$3,FALSE)),"",VLOOKUP($B79&amp;M$4,INDIRECT("listResultBlock"&amp;$AV80),M$3,FALSE)),"")</f>
        <v/>
      </c>
      <c r="N80" s="36" t="str">
        <f t="shared" ref="N80" ca="1" si="1475">IF(N$4&lt;=INDIRECT("areaNumBlock"&amp;$AV80),IF( ISBLANK(VLOOKUP($B79&amp;N$4,INDIRECT("listResultBlock"&amp;$AV80),N$3,FALSE)),"",VLOOKUP($B79&amp;N$4,INDIRECT("listResultBlock"&amp;$AV80),N$3,FALSE)),"")</f>
        <v/>
      </c>
      <c r="O80" s="37" t="str">
        <f t="shared" ref="O80" ca="1" si="1476">IF(O$4&lt;=INDIRECT("areaNumBlock"&amp;$AV80),IF( ISBLANK(VLOOKUP($B79&amp;O$4,INDIRECT("listResultBlock"&amp;$AV80),O$3,FALSE)),"",VLOOKUP($B79&amp;O$4,INDIRECT("listResultBlock"&amp;$AV80),O$3,FALSE)),"")</f>
        <v/>
      </c>
      <c r="P80" s="35" t="str">
        <f t="shared" ref="P80" ca="1" si="1477">IF(P$4&lt;=INDIRECT("areaNumBlock"&amp;$AV80),IF( ISBLANK(VLOOKUP($B79&amp;P$4,INDIRECT("listResultBlock"&amp;$AV80),P$3,FALSE)),"",VLOOKUP($B79&amp;P$4,INDIRECT("listResultBlock"&amp;$AV80),P$3,FALSE)),"")</f>
        <v/>
      </c>
      <c r="Q80" s="36" t="str">
        <f t="shared" ref="Q80" ca="1" si="1478">IF(Q$4&lt;=INDIRECT("areaNumBlock"&amp;$AV80),IF( ISBLANK(VLOOKUP($B79&amp;Q$4,INDIRECT("listResultBlock"&amp;$AV80),Q$3,FALSE)),"",VLOOKUP($B79&amp;Q$4,INDIRECT("listResultBlock"&amp;$AV80),Q$3,FALSE)),"")</f>
        <v/>
      </c>
      <c r="R80" s="37" t="str">
        <f t="shared" ref="R80" ca="1" si="1479">IF(R$4&lt;=INDIRECT("areaNumBlock"&amp;$AV80),IF( ISBLANK(VLOOKUP($B79&amp;R$4,INDIRECT("listResultBlock"&amp;$AV80),R$3,FALSE)),"",VLOOKUP($B79&amp;R$4,INDIRECT("listResultBlock"&amp;$AV80),R$3,FALSE)),"")</f>
        <v/>
      </c>
      <c r="S80" s="35" t="str">
        <f t="shared" ref="S80" ca="1" si="1480">IF(S$4&lt;=INDIRECT("areaNumBlock"&amp;$AV80),IF( ISBLANK(VLOOKUP($B79&amp;S$4,INDIRECT("listResultBlock"&amp;$AV80),S$3,FALSE)),"",VLOOKUP($B79&amp;S$4,INDIRECT("listResultBlock"&amp;$AV80),S$3,FALSE)),"")</f>
        <v/>
      </c>
      <c r="T80" s="36" t="str">
        <f t="shared" ref="T80" ca="1" si="1481">IF(T$4&lt;=INDIRECT("areaNumBlock"&amp;$AV80),IF( ISBLANK(VLOOKUP($B79&amp;T$4,INDIRECT("listResultBlock"&amp;$AV80),T$3,FALSE)),"",VLOOKUP($B79&amp;T$4,INDIRECT("listResultBlock"&amp;$AV80),T$3,FALSE)),"")</f>
        <v/>
      </c>
      <c r="U80" s="37" t="str">
        <f t="shared" ref="U80" ca="1" si="1482">IF(U$4&lt;=INDIRECT("areaNumBlock"&amp;$AV80),IF( ISBLANK(VLOOKUP($B79&amp;U$4,INDIRECT("listResultBlock"&amp;$AV80),U$3,FALSE)),"",VLOOKUP($B79&amp;U$4,INDIRECT("listResultBlock"&amp;$AV80),U$3,FALSE)),"")</f>
        <v/>
      </c>
      <c r="V80" s="35" t="str">
        <f t="shared" ref="V80" ca="1" si="1483">IF(V$4&lt;=INDIRECT("areaNumBlock"&amp;$AV80),IF( ISBLANK(VLOOKUP($B79&amp;V$4,INDIRECT("listResultBlock"&amp;$AV80),V$3,FALSE)),"",VLOOKUP($B79&amp;V$4,INDIRECT("listResultBlock"&amp;$AV80),V$3,FALSE)),"")</f>
        <v/>
      </c>
      <c r="W80" s="36" t="str">
        <f t="shared" ref="W80" ca="1" si="1484">IF(W$4&lt;=INDIRECT("areaNumBlock"&amp;$AV80),IF( ISBLANK(VLOOKUP($B79&amp;W$4,INDIRECT("listResultBlock"&amp;$AV80),W$3,FALSE)),"",VLOOKUP($B79&amp;W$4,INDIRECT("listResultBlock"&amp;$AV80),W$3,FALSE)),"")</f>
        <v/>
      </c>
      <c r="X80" s="37" t="str">
        <f t="shared" ref="X80" ca="1" si="1485">IF(X$4&lt;=INDIRECT("areaNumBlock"&amp;$AV80),IF( ISBLANK(VLOOKUP($B79&amp;X$4,INDIRECT("listResultBlock"&amp;$AV80),X$3,FALSE)),"",VLOOKUP($B79&amp;X$4,INDIRECT("listResultBlock"&amp;$AV80),X$3,FALSE)),"")</f>
        <v/>
      </c>
      <c r="Y80" s="35" t="str">
        <f t="shared" ref="Y80" ca="1" si="1486">IF(Y$4&lt;=INDIRECT("areaNumBlock"&amp;$AV80),IF( ISBLANK(VLOOKUP($B79&amp;Y$4,INDIRECT("listResultBlock"&amp;$AV80),Y$3,FALSE)),"",VLOOKUP($B79&amp;Y$4,INDIRECT("listResultBlock"&amp;$AV80),Y$3,FALSE)),"")</f>
        <v/>
      </c>
      <c r="Z80" s="36" t="str">
        <f t="shared" ref="Z80" ca="1" si="1487">IF(Z$4&lt;=INDIRECT("areaNumBlock"&amp;$AV80),IF( ISBLANK(VLOOKUP($B79&amp;Z$4,INDIRECT("listResultBlock"&amp;$AV80),Z$3,FALSE)),"",VLOOKUP($B79&amp;Z$4,INDIRECT("listResultBlock"&amp;$AV80),Z$3,FALSE)),"")</f>
        <v/>
      </c>
      <c r="AA80" s="37" t="str">
        <f t="shared" ref="AA80" ca="1" si="1488">IF(AA$4&lt;=INDIRECT("areaNumBlock"&amp;$AV80),IF( ISBLANK(VLOOKUP($B79&amp;AA$4,INDIRECT("listResultBlock"&amp;$AV80),AA$3,FALSE)),"",VLOOKUP($B79&amp;AA$4,INDIRECT("listResultBlock"&amp;$AV80),AA$3,FALSE)),"")</f>
        <v/>
      </c>
      <c r="AB80" s="35" t="str">
        <f t="shared" ref="AB80" ca="1" si="1489">IF(AB$4&lt;=INDIRECT("areaNumBlock"&amp;$AV80),IF( ISBLANK(VLOOKUP($B79&amp;AB$4,INDIRECT("listResultBlock"&amp;$AV80),AB$3,FALSE)),"",VLOOKUP($B79&amp;AB$4,INDIRECT("listResultBlock"&amp;$AV80),AB$3,FALSE)),"")</f>
        <v/>
      </c>
      <c r="AC80" s="36" t="str">
        <f t="shared" ref="AC80" ca="1" si="1490">IF(AC$4&lt;=INDIRECT("areaNumBlock"&amp;$AV80),IF( ISBLANK(VLOOKUP($B79&amp;AC$4,INDIRECT("listResultBlock"&amp;$AV80),AC$3,FALSE)),"",VLOOKUP($B79&amp;AC$4,INDIRECT("listResultBlock"&amp;$AV80),AC$3,FALSE)),"")</f>
        <v/>
      </c>
      <c r="AD80" s="37" t="str">
        <f t="shared" ref="AD80" ca="1" si="1491">IF(AD$4&lt;=INDIRECT("areaNumBlock"&amp;$AV80),IF( ISBLANK(VLOOKUP($B79&amp;AD$4,INDIRECT("listResultBlock"&amp;$AV80),AD$3,FALSE)),"",VLOOKUP($B79&amp;AD$4,INDIRECT("listResultBlock"&amp;$AV80),AD$3,FALSE)),"")</f>
        <v/>
      </c>
      <c r="AE80" s="35" t="str">
        <f t="shared" ref="AE80" ca="1" si="1492">IF(AE$4&lt;=INDIRECT("areaNumBlock"&amp;$AV80),IF( ISBLANK(VLOOKUP($B79&amp;AE$4,INDIRECT("listResultBlock"&amp;$AV80),AE$3,FALSE)),"",VLOOKUP($B79&amp;AE$4,INDIRECT("listResultBlock"&amp;$AV80),AE$3,FALSE)),"")</f>
        <v/>
      </c>
      <c r="AF80" s="36" t="str">
        <f t="shared" ref="AF80" ca="1" si="1493">IF(AF$4&lt;=INDIRECT("areaNumBlock"&amp;$AV80),IF( ISBLANK(VLOOKUP($B79&amp;AF$4,INDIRECT("listResultBlock"&amp;$AV80),AF$3,FALSE)),"",VLOOKUP($B79&amp;AF$4,INDIRECT("listResultBlock"&amp;$AV80),AF$3,FALSE)),"")</f>
        <v/>
      </c>
      <c r="AG80" s="37" t="str">
        <f t="shared" ref="AG80" ca="1" si="1494">IF(AG$4&lt;=INDIRECT("areaNumBlock"&amp;$AV80),IF( ISBLANK(VLOOKUP($B79&amp;AG$4,INDIRECT("listResultBlock"&amp;$AV80),AG$3,FALSE)),"",VLOOKUP($B79&amp;AG$4,INDIRECT("listResultBlock"&amp;$AV80),AG$3,FALSE)),"")</f>
        <v/>
      </c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105"/>
      <c r="AT80" s="107"/>
      <c r="AU80" s="25">
        <f t="shared" ref="AU80:AV80" si="1495">AU79</f>
        <v>0</v>
      </c>
      <c r="AV80" s="25">
        <f t="shared" si="1495"/>
        <v>4</v>
      </c>
    </row>
    <row r="81" spans="1:48" ht="21" customHeight="1" x14ac:dyDescent="0.4">
      <c r="A81" s="7"/>
      <c r="B81" s="96">
        <v>4</v>
      </c>
      <c r="C81" s="98" t="str">
        <f t="shared" ref="C81" ca="1" si="1496">IF(B81&lt;=INDIRECT("areaNumBlock"&amp;$AV81),INDEX(INDIRECT("listTeamBlock"&amp;$AV81&amp;"b"),B81),"")</f>
        <v>山王キッカーズ</v>
      </c>
      <c r="D81" s="100" t="str">
        <f t="shared" ref="D81" ca="1" si="1497">IF(OR(D82="",F82=""),"",IF(D82&gt;F82,"〇",IF(D82&lt;F82,IF(E82="◎","不","×"),"△")))</f>
        <v/>
      </c>
      <c r="E81" s="100"/>
      <c r="F81" s="100"/>
      <c r="G81" s="100" t="str">
        <f t="shared" ref="G81" ca="1" si="1498">IF(OR(G82="",I82=""),"",IF(G82&gt;I82,"〇",IF(G82&lt;I82,IF(H82="◎","不","×"),"△")))</f>
        <v/>
      </c>
      <c r="H81" s="100"/>
      <c r="I81" s="100"/>
      <c r="J81" s="100" t="str">
        <f t="shared" ref="J81" ca="1" si="1499">IF(OR(J82="",L82=""),"",IF(J82&gt;L82,"〇",IF(J82&lt;L82,IF(K82="◎","不","×"),"△")))</f>
        <v/>
      </c>
      <c r="K81" s="100"/>
      <c r="L81" s="100"/>
      <c r="M81" s="22"/>
      <c r="N81" s="23"/>
      <c r="O81" s="24"/>
      <c r="P81" s="100" t="str">
        <f t="shared" ref="P81" ca="1" si="1500">IF(OR(P82="",R82=""),"",IF(P82&gt;R82,"〇",IF(P82&lt;R82,IF(Q82="◎","不","×"),"△")))</f>
        <v/>
      </c>
      <c r="Q81" s="100"/>
      <c r="R81" s="100"/>
      <c r="S81" s="100" t="str">
        <f t="shared" ref="S81" ca="1" si="1501">IF(OR(S82="",U82=""),"",IF(S82&gt;U82,"〇",IF(S82&lt;U82,IF(T82="◎","不","×"),"△")))</f>
        <v/>
      </c>
      <c r="T81" s="100"/>
      <c r="U81" s="100"/>
      <c r="V81" s="100" t="str">
        <f t="shared" ref="V81" ca="1" si="1502">IF(OR(V82="",X82=""),"",IF(V82&gt;X82,"〇",IF(V82&lt;X82,IF(W82="◎","不","×"),"△")))</f>
        <v/>
      </c>
      <c r="W81" s="100"/>
      <c r="X81" s="100"/>
      <c r="Y81" s="100" t="str">
        <f t="shared" ref="Y81" ca="1" si="1503">IF(OR(Y82="",AA82=""),"",IF(Y82&gt;AA82,"〇",IF(Y82&lt;AA82,IF(Z82="◎","不","×"),"△")))</f>
        <v/>
      </c>
      <c r="Z81" s="100"/>
      <c r="AA81" s="100"/>
      <c r="AB81" s="100" t="str">
        <f t="shared" ref="AB81" ca="1" si="1504">IF(OR(AB82="",AD82=""),"",IF(AB82&gt;AD82,"〇",IF(AB82&lt;AD82,IF(AC82="◎","不","×"),"△")))</f>
        <v/>
      </c>
      <c r="AC81" s="100"/>
      <c r="AD81" s="100"/>
      <c r="AE81" s="100" t="str">
        <f t="shared" ref="AE81" ca="1" si="1505">IF(OR(AE82="",AG82=""),"",IF(AE82&gt;AG82,"〇",IF(AE82&lt;AG82,IF(AF82="◎","不","×"),"△")))</f>
        <v/>
      </c>
      <c r="AF81" s="100"/>
      <c r="AG81" s="100"/>
      <c r="AH81" s="95">
        <f t="shared" ref="AH81" ca="1" si="1506">IF(B81&lt;=INDIRECT("areaNumBlock"&amp;$AV82),SUM(AJ81:AM82),"")</f>
        <v>0</v>
      </c>
      <c r="AI81" s="93">
        <f t="shared" ref="AI81" ca="1" si="1507">IF(B81&lt;=INDIRECT("areaNumBlock"&amp;$AV82),AJ81*3+AL81-(AM81*4),"")</f>
        <v>0</v>
      </c>
      <c r="AJ81" s="95">
        <f t="shared" ref="AJ81:AM81" ca="1" si="1508">IF($B81&lt;=INDIRECT("areaNumBlock"&amp;$AV82),COUNTIF($D81:$AG82,AJ$5),"")</f>
        <v>0</v>
      </c>
      <c r="AK81" s="95">
        <f t="shared" ca="1" si="1508"/>
        <v>0</v>
      </c>
      <c r="AL81" s="95">
        <f t="shared" ca="1" si="1508"/>
        <v>0</v>
      </c>
      <c r="AM81" s="95">
        <f t="shared" ca="1" si="1508"/>
        <v>0</v>
      </c>
      <c r="AN81" s="95"/>
      <c r="AO81" s="93">
        <f t="shared" ref="AO81" ca="1" si="1509">IF(B81&lt;=INDIRECT("areaNumBlock"&amp;$AV82),AP81-AQ81,"")</f>
        <v>0</v>
      </c>
      <c r="AP81" s="95">
        <f t="shared" ref="AP81" ca="1" si="1510">IF(B81&lt;=INDIRECT("areaNumBlock"&amp;$AV82),SUM(D82,G82,J82,M82,P82,S82,V82,Y82,AB82,AE82),"")</f>
        <v>0</v>
      </c>
      <c r="AQ81" s="95">
        <f t="shared" ref="AQ81" ca="1" si="1511">IF(B81&lt;=INDIRECT("areaNumBlock"&amp;$AV82),SUM(F82,I82,L82,O82,R82,U82,X82,AA82,AD82,AG82),"")</f>
        <v>0</v>
      </c>
      <c r="AR81" s="95"/>
      <c r="AS81" s="104" t="str">
        <f t="shared" ref="AS81" ca="1" si="1512">IF(AND(AU81=1,B81&lt;=INDIRECT("areaNumBlock"&amp;$AV82)),RANK(AT81,INDIRECT("areaRank"&amp;$AV82),0),"")</f>
        <v/>
      </c>
      <c r="AT81" s="106">
        <f t="shared" ref="AT81" ca="1" si="1513">IF(B81&lt;=INDIRECT("areaNumBlock"&amp;$AV82),AI81*1000000+AN81*100000+AO81*1000+AP81*10+AR81,"")</f>
        <v>0</v>
      </c>
      <c r="AU81" s="25">
        <f t="shared" ref="AU81:AV81" si="1514">AU80</f>
        <v>0</v>
      </c>
      <c r="AV81" s="25">
        <f t="shared" si="1514"/>
        <v>4</v>
      </c>
    </row>
    <row r="82" spans="1:48" ht="21" customHeight="1" x14ac:dyDescent="0.4">
      <c r="A82" s="7"/>
      <c r="B82" s="97"/>
      <c r="C82" s="99"/>
      <c r="D82" s="32" t="str">
        <f t="shared" ref="D82" ca="1" si="1515">IF($B81&lt;=INDIRECT("areaNumBlock"&amp;$AV82),IF( ISBLANK(VLOOKUP(D$4&amp;$B81,INDIRECT("listResultBlock"&amp;$AV82),F$3,FALSE)),"",VLOOKUP(D$4&amp;$B81,INDIRECT("listResultBlock"&amp;$AV82),F$3,FALSE)),"")</f>
        <v/>
      </c>
      <c r="E82" s="33" t="str">
        <f t="shared" ref="E82" ca="1" si="1516">IF($B81&lt;=INDIRECT("areaNumBlock"&amp;$AV82),IF( ISBLANK(VLOOKUP(E$4&amp;$B81,INDIRECT("listResultBlock"&amp;$AV82),E$3,FALSE)),"",VLOOKUP(E$4&amp;$B81,INDIRECT("listResultBlock"&amp;$AV82),E$3,FALSE)),"")</f>
        <v/>
      </c>
      <c r="F82" s="34" t="str">
        <f t="shared" ref="F82" ca="1" si="1517">IF($B81&lt;=INDIRECT("areaNumBlock"&amp;$AV82),IF( ISBLANK(VLOOKUP(F$4&amp;$B81,INDIRECT("listResultBlock"&amp;$AV82),D$3,FALSE)),"",VLOOKUP(F$4&amp;$B81,INDIRECT("listResultBlock"&amp;$AV82),D$3,FALSE)),"")</f>
        <v/>
      </c>
      <c r="G82" s="32" t="str">
        <f t="shared" ref="G82" ca="1" si="1518">IF($B81&lt;=INDIRECT("areaNumBlock"&amp;$AV82),IF( ISBLANK(VLOOKUP(G$4&amp;$B81,INDIRECT("listResultBlock"&amp;$AV82),I$3,FALSE)),"",VLOOKUP(G$4&amp;$B81,INDIRECT("listResultBlock"&amp;$AV82),I$3,FALSE)),"")</f>
        <v/>
      </c>
      <c r="H82" s="33" t="str">
        <f t="shared" ref="H82" ca="1" si="1519">IF($B81&lt;=INDIRECT("areaNumBlock"&amp;$AV82),IF( ISBLANK(VLOOKUP(H$4&amp;$B81,INDIRECT("listResultBlock"&amp;$AV82),H$3,FALSE)),"",VLOOKUP(H$4&amp;$B81,INDIRECT("listResultBlock"&amp;$AV82),H$3,FALSE)),"")</f>
        <v/>
      </c>
      <c r="I82" s="34" t="str">
        <f t="shared" ref="I82" ca="1" si="1520">IF($B81&lt;=INDIRECT("areaNumBlock"&amp;$AV82),IF( ISBLANK(VLOOKUP(I$4&amp;$B81,INDIRECT("listResultBlock"&amp;$AV82),G$3,FALSE)),"",VLOOKUP(I$4&amp;$B81,INDIRECT("listResultBlock"&amp;$AV82),G$3,FALSE)),"")</f>
        <v/>
      </c>
      <c r="J82" s="32" t="str">
        <f t="shared" ref="J82" ca="1" si="1521">IF($B81&lt;=INDIRECT("areaNumBlock"&amp;$AV82),IF( ISBLANK(VLOOKUP(J$4&amp;$B81,INDIRECT("listResultBlock"&amp;$AV82),L$3,FALSE)),"",VLOOKUP(J$4&amp;$B81,INDIRECT("listResultBlock"&amp;$AV82),L$3,FALSE)),"")</f>
        <v/>
      </c>
      <c r="K82" s="33" t="str">
        <f t="shared" ref="K82" ca="1" si="1522">IF($B81&lt;=INDIRECT("areaNumBlock"&amp;$AV82),IF( ISBLANK(VLOOKUP(K$4&amp;$B81,INDIRECT("listResultBlock"&amp;$AV82),K$3,FALSE)),"",VLOOKUP(K$4&amp;$B81,INDIRECT("listResultBlock"&amp;$AV82),K$3,FALSE)),"")</f>
        <v/>
      </c>
      <c r="L82" s="34" t="str">
        <f t="shared" ref="L82" ca="1" si="1523">IF($B81&lt;=INDIRECT("areaNumBlock"&amp;$AV82),IF( ISBLANK(VLOOKUP(L$4&amp;$B81,INDIRECT("listResultBlock"&amp;$AV82),J$3,FALSE)),"",VLOOKUP(L$4&amp;$B81,INDIRECT("listResultBlock"&amp;$AV82),J$3,FALSE)),"")</f>
        <v/>
      </c>
      <c r="M82" s="26"/>
      <c r="N82" s="27"/>
      <c r="O82" s="28"/>
      <c r="P82" s="32" t="str">
        <f t="shared" ref="P82" ca="1" si="1524">IF(P$4&lt;=INDIRECT("areaNumBlock"&amp;$AV82),IF( ISBLANK(VLOOKUP($B81&amp;P$4,INDIRECT("listResultBlock"&amp;$AV82),P$3,FALSE)),"",VLOOKUP($B81&amp;P$4,INDIRECT("listResultBlock"&amp;$AV82),P$3,FALSE)),"")</f>
        <v/>
      </c>
      <c r="Q82" s="33" t="str">
        <f t="shared" ref="Q82" ca="1" si="1525">IF(Q$4&lt;=INDIRECT("areaNumBlock"&amp;$AV82),IF( ISBLANK(VLOOKUP($B81&amp;Q$4,INDIRECT("listResultBlock"&amp;$AV82),Q$3,FALSE)),"",VLOOKUP($B81&amp;Q$4,INDIRECT("listResultBlock"&amp;$AV82),Q$3,FALSE)),"")</f>
        <v/>
      </c>
      <c r="R82" s="34" t="str">
        <f t="shared" ref="R82" ca="1" si="1526">IF(R$4&lt;=INDIRECT("areaNumBlock"&amp;$AV82),IF( ISBLANK(VLOOKUP($B81&amp;R$4,INDIRECT("listResultBlock"&amp;$AV82),R$3,FALSE)),"",VLOOKUP($B81&amp;R$4,INDIRECT("listResultBlock"&amp;$AV82),R$3,FALSE)),"")</f>
        <v/>
      </c>
      <c r="S82" s="32" t="str">
        <f t="shared" ref="S82" ca="1" si="1527">IF(S$4&lt;=INDIRECT("areaNumBlock"&amp;$AV82),IF( ISBLANK(VLOOKUP($B81&amp;S$4,INDIRECT("listResultBlock"&amp;$AV82),S$3,FALSE)),"",VLOOKUP($B81&amp;S$4,INDIRECT("listResultBlock"&amp;$AV82),S$3,FALSE)),"")</f>
        <v/>
      </c>
      <c r="T82" s="33" t="str">
        <f t="shared" ref="T82" ca="1" si="1528">IF(T$4&lt;=INDIRECT("areaNumBlock"&amp;$AV82),IF( ISBLANK(VLOOKUP($B81&amp;T$4,INDIRECT("listResultBlock"&amp;$AV82),T$3,FALSE)),"",VLOOKUP($B81&amp;T$4,INDIRECT("listResultBlock"&amp;$AV82),T$3,FALSE)),"")</f>
        <v/>
      </c>
      <c r="U82" s="34" t="str">
        <f t="shared" ref="U82" ca="1" si="1529">IF(U$4&lt;=INDIRECT("areaNumBlock"&amp;$AV82),IF( ISBLANK(VLOOKUP($B81&amp;U$4,INDIRECT("listResultBlock"&amp;$AV82),U$3,FALSE)),"",VLOOKUP($B81&amp;U$4,INDIRECT("listResultBlock"&amp;$AV82),U$3,FALSE)),"")</f>
        <v/>
      </c>
      <c r="V82" s="32" t="str">
        <f t="shared" ref="V82" ca="1" si="1530">IF(V$4&lt;=INDIRECT("areaNumBlock"&amp;$AV82),IF( ISBLANK(VLOOKUP($B81&amp;V$4,INDIRECT("listResultBlock"&amp;$AV82),V$3,FALSE)),"",VLOOKUP($B81&amp;V$4,INDIRECT("listResultBlock"&amp;$AV82),V$3,FALSE)),"")</f>
        <v/>
      </c>
      <c r="W82" s="33" t="str">
        <f t="shared" ref="W82" ca="1" si="1531">IF(W$4&lt;=INDIRECT("areaNumBlock"&amp;$AV82),IF( ISBLANK(VLOOKUP($B81&amp;W$4,INDIRECT("listResultBlock"&amp;$AV82),W$3,FALSE)),"",VLOOKUP($B81&amp;W$4,INDIRECT("listResultBlock"&amp;$AV82),W$3,FALSE)),"")</f>
        <v/>
      </c>
      <c r="X82" s="34" t="str">
        <f t="shared" ref="X82" ca="1" si="1532">IF(X$4&lt;=INDIRECT("areaNumBlock"&amp;$AV82),IF( ISBLANK(VLOOKUP($B81&amp;X$4,INDIRECT("listResultBlock"&amp;$AV82),X$3,FALSE)),"",VLOOKUP($B81&amp;X$4,INDIRECT("listResultBlock"&amp;$AV82),X$3,FALSE)),"")</f>
        <v/>
      </c>
      <c r="Y82" s="32" t="str">
        <f t="shared" ref="Y82" ca="1" si="1533">IF(Y$4&lt;=INDIRECT("areaNumBlock"&amp;$AV82),IF( ISBLANK(VLOOKUP($B81&amp;Y$4,INDIRECT("listResultBlock"&amp;$AV82),Y$3,FALSE)),"",VLOOKUP($B81&amp;Y$4,INDIRECT("listResultBlock"&amp;$AV82),Y$3,FALSE)),"")</f>
        <v/>
      </c>
      <c r="Z82" s="33" t="str">
        <f t="shared" ref="Z82" ca="1" si="1534">IF(Z$4&lt;=INDIRECT("areaNumBlock"&amp;$AV82),IF( ISBLANK(VLOOKUP($B81&amp;Z$4,INDIRECT("listResultBlock"&amp;$AV82),Z$3,FALSE)),"",VLOOKUP($B81&amp;Z$4,INDIRECT("listResultBlock"&amp;$AV82),Z$3,FALSE)),"")</f>
        <v/>
      </c>
      <c r="AA82" s="34" t="str">
        <f t="shared" ref="AA82" ca="1" si="1535">IF(AA$4&lt;=INDIRECT("areaNumBlock"&amp;$AV82),IF( ISBLANK(VLOOKUP($B81&amp;AA$4,INDIRECT("listResultBlock"&amp;$AV82),AA$3,FALSE)),"",VLOOKUP($B81&amp;AA$4,INDIRECT("listResultBlock"&amp;$AV82),AA$3,FALSE)),"")</f>
        <v/>
      </c>
      <c r="AB82" s="32" t="str">
        <f t="shared" ref="AB82" ca="1" si="1536">IF(AB$4&lt;=INDIRECT("areaNumBlock"&amp;$AV82),IF( ISBLANK(VLOOKUP($B81&amp;AB$4,INDIRECT("listResultBlock"&amp;$AV82),AB$3,FALSE)),"",VLOOKUP($B81&amp;AB$4,INDIRECT("listResultBlock"&amp;$AV82),AB$3,FALSE)),"")</f>
        <v/>
      </c>
      <c r="AC82" s="33" t="str">
        <f t="shared" ref="AC82" ca="1" si="1537">IF(AC$4&lt;=INDIRECT("areaNumBlock"&amp;$AV82),IF( ISBLANK(VLOOKUP($B81&amp;AC$4,INDIRECT("listResultBlock"&amp;$AV82),AC$3,FALSE)),"",VLOOKUP($B81&amp;AC$4,INDIRECT("listResultBlock"&amp;$AV82),AC$3,FALSE)),"")</f>
        <v/>
      </c>
      <c r="AD82" s="34" t="str">
        <f t="shared" ref="AD82" ca="1" si="1538">IF(AD$4&lt;=INDIRECT("areaNumBlock"&amp;$AV82),IF( ISBLANK(VLOOKUP($B81&amp;AD$4,INDIRECT("listResultBlock"&amp;$AV82),AD$3,FALSE)),"",VLOOKUP($B81&amp;AD$4,INDIRECT("listResultBlock"&amp;$AV82),AD$3,FALSE)),"")</f>
        <v/>
      </c>
      <c r="AE82" s="32" t="str">
        <f t="shared" ref="AE82" ca="1" si="1539">IF(AE$4&lt;=INDIRECT("areaNumBlock"&amp;$AV82),IF( ISBLANK(VLOOKUP($B81&amp;AE$4,INDIRECT("listResultBlock"&amp;$AV82),AE$3,FALSE)),"",VLOOKUP($B81&amp;AE$4,INDIRECT("listResultBlock"&amp;$AV82),AE$3,FALSE)),"")</f>
        <v/>
      </c>
      <c r="AF82" s="33" t="str">
        <f t="shared" ref="AF82" ca="1" si="1540">IF(AF$4&lt;=INDIRECT("areaNumBlock"&amp;$AV82),IF( ISBLANK(VLOOKUP($B81&amp;AF$4,INDIRECT("listResultBlock"&amp;$AV82),AF$3,FALSE)),"",VLOOKUP($B81&amp;AF$4,INDIRECT("listResultBlock"&amp;$AV82),AF$3,FALSE)),"")</f>
        <v/>
      </c>
      <c r="AG82" s="34" t="str">
        <f t="shared" ref="AG82" ca="1" si="1541">IF(AG$4&lt;=INDIRECT("areaNumBlock"&amp;$AV82),IF( ISBLANK(VLOOKUP($B81&amp;AG$4,INDIRECT("listResultBlock"&amp;$AV82),AG$3,FALSE)),"",VLOOKUP($B81&amp;AG$4,INDIRECT("listResultBlock"&amp;$AV82),AG$3,FALSE)),"")</f>
        <v/>
      </c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105"/>
      <c r="AT82" s="107"/>
      <c r="AU82" s="25">
        <f t="shared" ref="AU82:AV82" si="1542">AU81</f>
        <v>0</v>
      </c>
      <c r="AV82" s="25">
        <f t="shared" si="1542"/>
        <v>4</v>
      </c>
    </row>
    <row r="83" spans="1:48" ht="21" customHeight="1" x14ac:dyDescent="0.4">
      <c r="A83" s="7"/>
      <c r="B83" s="96">
        <v>5</v>
      </c>
      <c r="C83" s="98" t="str">
        <f t="shared" ref="C83" ca="1" si="1543">IF(B83&lt;=INDIRECT("areaNumBlock"&amp;$AV83),INDEX(INDIRECT("listTeamBlock"&amp;$AV83&amp;"b"),B83),"")</f>
        <v>久が原SC</v>
      </c>
      <c r="D83" s="108" t="str">
        <f t="shared" ref="D83" ca="1" si="1544">IF(OR(D84="",F84=""),"",IF(D84&gt;F84,"〇",IF(D84&lt;F84,IF(E84="◎","不","×"),"△")))</f>
        <v/>
      </c>
      <c r="E83" s="108"/>
      <c r="F83" s="108"/>
      <c r="G83" s="108" t="str">
        <f t="shared" ref="G83" ca="1" si="1545">IF(OR(G84="",I84=""),"",IF(G84&gt;I84,"〇",IF(G84&lt;I84,IF(H84="◎","不","×"),"△")))</f>
        <v/>
      </c>
      <c r="H83" s="108"/>
      <c r="I83" s="108"/>
      <c r="J83" s="108" t="str">
        <f t="shared" ref="J83" ca="1" si="1546">IF(OR(J84="",L84=""),"",IF(J84&gt;L84,"〇",IF(J84&lt;L84,IF(K84="◎","不","×"),"△")))</f>
        <v/>
      </c>
      <c r="K83" s="108"/>
      <c r="L83" s="108"/>
      <c r="M83" s="108" t="str">
        <f t="shared" ref="M83" ca="1" si="1547">IF(OR(M84="",O84=""),"",IF(M84&gt;O84,"〇",IF(M84&lt;O84,IF(N84="◎","不","×"),"△")))</f>
        <v/>
      </c>
      <c r="N83" s="108"/>
      <c r="O83" s="108"/>
      <c r="P83" s="22"/>
      <c r="Q83" s="23"/>
      <c r="R83" s="24"/>
      <c r="S83" s="108" t="str">
        <f t="shared" ref="S83" ca="1" si="1548">IF(OR(S84="",U84=""),"",IF(S84&gt;U84,"〇",IF(S84&lt;U84,IF(T84="◎","不","×"),"△")))</f>
        <v/>
      </c>
      <c r="T83" s="108"/>
      <c r="U83" s="108"/>
      <c r="V83" s="108" t="str">
        <f t="shared" ref="V83" ca="1" si="1549">IF(OR(V84="",X84=""),"",IF(V84&gt;X84,"〇",IF(V84&lt;X84,IF(W84="◎","不","×"),"△")))</f>
        <v/>
      </c>
      <c r="W83" s="108"/>
      <c r="X83" s="108"/>
      <c r="Y83" s="108" t="str">
        <f t="shared" ref="Y83" ca="1" si="1550">IF(OR(Y84="",AA84=""),"",IF(Y84&gt;AA84,"〇",IF(Y84&lt;AA84,IF(Z84="◎","不","×"),"△")))</f>
        <v/>
      </c>
      <c r="Z83" s="108"/>
      <c r="AA83" s="108"/>
      <c r="AB83" s="108" t="str">
        <f t="shared" ref="AB83" ca="1" si="1551">IF(OR(AB84="",AD84=""),"",IF(AB84&gt;AD84,"〇",IF(AB84&lt;AD84,IF(AC84="◎","不","×"),"△")))</f>
        <v/>
      </c>
      <c r="AC83" s="108"/>
      <c r="AD83" s="108"/>
      <c r="AE83" s="108" t="str">
        <f t="shared" ref="AE83" ca="1" si="1552">IF(OR(AE84="",AG84=""),"",IF(AE84&gt;AG84,"〇",IF(AE84&lt;AG84,IF(AF84="◎","不","×"),"△")))</f>
        <v/>
      </c>
      <c r="AF83" s="108"/>
      <c r="AG83" s="108"/>
      <c r="AH83" s="95">
        <f t="shared" ref="AH83" ca="1" si="1553">IF(B83&lt;=INDIRECT("areaNumBlock"&amp;$AV84),SUM(AJ83:AM84),"")</f>
        <v>0</v>
      </c>
      <c r="AI83" s="93">
        <f t="shared" ref="AI83" ca="1" si="1554">IF(B83&lt;=INDIRECT("areaNumBlock"&amp;$AV84),AJ83*3+AL83-(AM83*4),"")</f>
        <v>0</v>
      </c>
      <c r="AJ83" s="95">
        <f t="shared" ref="AJ83:AM83" ca="1" si="1555">IF($B83&lt;=INDIRECT("areaNumBlock"&amp;$AV84),COUNTIF($D83:$AG84,AJ$5),"")</f>
        <v>0</v>
      </c>
      <c r="AK83" s="95">
        <f t="shared" ca="1" si="1555"/>
        <v>0</v>
      </c>
      <c r="AL83" s="95">
        <f t="shared" ca="1" si="1555"/>
        <v>0</v>
      </c>
      <c r="AM83" s="95">
        <f t="shared" ca="1" si="1555"/>
        <v>0</v>
      </c>
      <c r="AN83" s="95"/>
      <c r="AO83" s="93">
        <f t="shared" ref="AO83" ca="1" si="1556">IF(B83&lt;=INDIRECT("areaNumBlock"&amp;$AV84),AP83-AQ83,"")</f>
        <v>0</v>
      </c>
      <c r="AP83" s="95">
        <f t="shared" ref="AP83" ca="1" si="1557">IF(B83&lt;=INDIRECT("areaNumBlock"&amp;$AV84),SUM(D84,G84,J84,M84,P84,S84,V84,Y84,AB84,AE84),"")</f>
        <v>0</v>
      </c>
      <c r="AQ83" s="95">
        <f t="shared" ref="AQ83" ca="1" si="1558">IF(B83&lt;=INDIRECT("areaNumBlock"&amp;$AV84),SUM(F84,I84,L84,O84,R84,U84,X84,AA84,AD84,AG84),"")</f>
        <v>0</v>
      </c>
      <c r="AR83" s="95"/>
      <c r="AS83" s="104" t="str">
        <f t="shared" ref="AS83" ca="1" si="1559">IF(AND(AU83=1,B83&lt;=INDIRECT("areaNumBlock"&amp;$AV84)),RANK(AT83,INDIRECT("areaRank"&amp;$AV84),0),"")</f>
        <v/>
      </c>
      <c r="AT83" s="106">
        <f t="shared" ref="AT83" ca="1" si="1560">IF(B83&lt;=INDIRECT("areaNumBlock"&amp;$AV84),AI83*1000000+AN83*100000+AO83*1000+AP83*10+AR83,"")</f>
        <v>0</v>
      </c>
      <c r="AU83" s="25">
        <f t="shared" ref="AU83:AV83" si="1561">AU82</f>
        <v>0</v>
      </c>
      <c r="AV83" s="25">
        <f t="shared" si="1561"/>
        <v>4</v>
      </c>
    </row>
    <row r="84" spans="1:48" ht="21" customHeight="1" x14ac:dyDescent="0.4">
      <c r="A84" s="7"/>
      <c r="B84" s="97"/>
      <c r="C84" s="99"/>
      <c r="D84" s="35" t="str">
        <f t="shared" ref="D84" ca="1" si="1562">IF($B83&lt;=INDIRECT("areaNumBlock"&amp;$AV84),IF( ISBLANK(VLOOKUP(D$4&amp;$B83,INDIRECT("listResultBlock"&amp;$AV84),F$3,FALSE)),"",VLOOKUP(D$4&amp;$B83,INDIRECT("listResultBlock"&amp;$AV84),F$3,FALSE)),"")</f>
        <v/>
      </c>
      <c r="E84" s="36" t="str">
        <f t="shared" ref="E84" ca="1" si="1563">IF($B83&lt;=INDIRECT("areaNumBlock"&amp;$AV84),IF( ISBLANK(VLOOKUP(E$4&amp;$B83,INDIRECT("listResultBlock"&amp;$AV84),E$3,FALSE)),"",VLOOKUP(E$4&amp;$B83,INDIRECT("listResultBlock"&amp;$AV84),E$3,FALSE)),"")</f>
        <v/>
      </c>
      <c r="F84" s="37" t="str">
        <f t="shared" ref="F84" ca="1" si="1564">IF($B83&lt;=INDIRECT("areaNumBlock"&amp;$AV84),IF( ISBLANK(VLOOKUP(F$4&amp;$B83,INDIRECT("listResultBlock"&amp;$AV84),D$3,FALSE)),"",VLOOKUP(F$4&amp;$B83,INDIRECT("listResultBlock"&amp;$AV84),D$3,FALSE)),"")</f>
        <v/>
      </c>
      <c r="G84" s="35" t="str">
        <f t="shared" ref="G84" ca="1" si="1565">IF($B83&lt;=INDIRECT("areaNumBlock"&amp;$AV84),IF( ISBLANK(VLOOKUP(G$4&amp;$B83,INDIRECT("listResultBlock"&amp;$AV84),I$3,FALSE)),"",VLOOKUP(G$4&amp;$B83,INDIRECT("listResultBlock"&amp;$AV84),I$3,FALSE)),"")</f>
        <v/>
      </c>
      <c r="H84" s="36" t="str">
        <f t="shared" ref="H84" ca="1" si="1566">IF($B83&lt;=INDIRECT("areaNumBlock"&amp;$AV84),IF( ISBLANK(VLOOKUP(H$4&amp;$B83,INDIRECT("listResultBlock"&amp;$AV84),H$3,FALSE)),"",VLOOKUP(H$4&amp;$B83,INDIRECT("listResultBlock"&amp;$AV84),H$3,FALSE)),"")</f>
        <v/>
      </c>
      <c r="I84" s="37" t="str">
        <f t="shared" ref="I84" ca="1" si="1567">IF($B83&lt;=INDIRECT("areaNumBlock"&amp;$AV84),IF( ISBLANK(VLOOKUP(I$4&amp;$B83,INDIRECT("listResultBlock"&amp;$AV84),G$3,FALSE)),"",VLOOKUP(I$4&amp;$B83,INDIRECT("listResultBlock"&amp;$AV84),G$3,FALSE)),"")</f>
        <v/>
      </c>
      <c r="J84" s="35" t="str">
        <f t="shared" ref="J84" ca="1" si="1568">IF($B83&lt;=INDIRECT("areaNumBlock"&amp;$AV84),IF( ISBLANK(VLOOKUP(J$4&amp;$B83,INDIRECT("listResultBlock"&amp;$AV84),L$3,FALSE)),"",VLOOKUP(J$4&amp;$B83,INDIRECT("listResultBlock"&amp;$AV84),L$3,FALSE)),"")</f>
        <v/>
      </c>
      <c r="K84" s="36" t="str">
        <f t="shared" ref="K84" ca="1" si="1569">IF($B83&lt;=INDIRECT("areaNumBlock"&amp;$AV84),IF( ISBLANK(VLOOKUP(K$4&amp;$B83,INDIRECT("listResultBlock"&amp;$AV84),K$3,FALSE)),"",VLOOKUP(K$4&amp;$B83,INDIRECT("listResultBlock"&amp;$AV84),K$3,FALSE)),"")</f>
        <v/>
      </c>
      <c r="L84" s="37" t="str">
        <f t="shared" ref="L84" ca="1" si="1570">IF($B83&lt;=INDIRECT("areaNumBlock"&amp;$AV84),IF( ISBLANK(VLOOKUP(L$4&amp;$B83,INDIRECT("listResultBlock"&amp;$AV84),J$3,FALSE)),"",VLOOKUP(L$4&amp;$B83,INDIRECT("listResultBlock"&amp;$AV84),J$3,FALSE)),"")</f>
        <v/>
      </c>
      <c r="M84" s="35" t="str">
        <f t="shared" ref="M84" ca="1" si="1571">IF($B83&lt;=INDIRECT("areaNumBlock"&amp;$AV84),IF( ISBLANK(VLOOKUP(M$4&amp;$B83,INDIRECT("listResultBlock"&amp;$AV84),O$3,FALSE)),"",VLOOKUP(M$4&amp;$B83,INDIRECT("listResultBlock"&amp;$AV84),O$3,FALSE)),"")</f>
        <v/>
      </c>
      <c r="N84" s="36" t="str">
        <f t="shared" ref="N84" ca="1" si="1572">IF($B83&lt;=INDIRECT("areaNumBlock"&amp;$AV84),IF( ISBLANK(VLOOKUP(N$4&amp;$B83,INDIRECT("listResultBlock"&amp;$AV84),N$3,FALSE)),"",VLOOKUP(N$4&amp;$B83,INDIRECT("listResultBlock"&amp;$AV84),N$3,FALSE)),"")</f>
        <v/>
      </c>
      <c r="O84" s="37" t="str">
        <f t="shared" ref="O84" ca="1" si="1573">IF($B83&lt;=INDIRECT("areaNumBlock"&amp;$AV84),IF( ISBLANK(VLOOKUP(O$4&amp;$B83,INDIRECT("listResultBlock"&amp;$AV84),M$3,FALSE)),"",VLOOKUP(O$4&amp;$B83,INDIRECT("listResultBlock"&amp;$AV84),M$3,FALSE)),"")</f>
        <v/>
      </c>
      <c r="P84" s="26"/>
      <c r="Q84" s="27"/>
      <c r="R84" s="28"/>
      <c r="S84" s="35" t="str">
        <f t="shared" ref="S84" ca="1" si="1574">IF(S$4&lt;=INDIRECT("areaNumBlock"&amp;$AV84),IF( ISBLANK(VLOOKUP($B83&amp;S$4,INDIRECT("listResultBlock"&amp;$AV84),S$3,FALSE)),"",VLOOKUP($B83&amp;S$4,INDIRECT("listResultBlock"&amp;$AV84),S$3,FALSE)),"")</f>
        <v/>
      </c>
      <c r="T84" s="36" t="str">
        <f t="shared" ref="T84" ca="1" si="1575">IF(T$4&lt;=INDIRECT("areaNumBlock"&amp;$AV84),IF( ISBLANK(VLOOKUP($B83&amp;T$4,INDIRECT("listResultBlock"&amp;$AV84),T$3,FALSE)),"",VLOOKUP($B83&amp;T$4,INDIRECT("listResultBlock"&amp;$AV84),T$3,FALSE)),"")</f>
        <v/>
      </c>
      <c r="U84" s="37" t="str">
        <f t="shared" ref="U84" ca="1" si="1576">IF(U$4&lt;=INDIRECT("areaNumBlock"&amp;$AV84),IF( ISBLANK(VLOOKUP($B83&amp;U$4,INDIRECT("listResultBlock"&amp;$AV84),U$3,FALSE)),"",VLOOKUP($B83&amp;U$4,INDIRECT("listResultBlock"&amp;$AV84),U$3,FALSE)),"")</f>
        <v/>
      </c>
      <c r="V84" s="35" t="str">
        <f t="shared" ref="V84" ca="1" si="1577">IF(V$4&lt;=INDIRECT("areaNumBlock"&amp;$AV84),IF( ISBLANK(VLOOKUP($B83&amp;V$4,INDIRECT("listResultBlock"&amp;$AV84),V$3,FALSE)),"",VLOOKUP($B83&amp;V$4,INDIRECT("listResultBlock"&amp;$AV84),V$3,FALSE)),"")</f>
        <v/>
      </c>
      <c r="W84" s="36" t="str">
        <f t="shared" ref="W84" ca="1" si="1578">IF(W$4&lt;=INDIRECT("areaNumBlock"&amp;$AV84),IF( ISBLANK(VLOOKUP($B83&amp;W$4,INDIRECT("listResultBlock"&amp;$AV84),W$3,FALSE)),"",VLOOKUP($B83&amp;W$4,INDIRECT("listResultBlock"&amp;$AV84),W$3,FALSE)),"")</f>
        <v/>
      </c>
      <c r="X84" s="37" t="str">
        <f t="shared" ref="X84" ca="1" si="1579">IF(X$4&lt;=INDIRECT("areaNumBlock"&amp;$AV84),IF( ISBLANK(VLOOKUP($B83&amp;X$4,INDIRECT("listResultBlock"&amp;$AV84),X$3,FALSE)),"",VLOOKUP($B83&amp;X$4,INDIRECT("listResultBlock"&amp;$AV84),X$3,FALSE)),"")</f>
        <v/>
      </c>
      <c r="Y84" s="35" t="str">
        <f t="shared" ref="Y84" ca="1" si="1580">IF(Y$4&lt;=INDIRECT("areaNumBlock"&amp;$AV84),IF( ISBLANK(VLOOKUP($B83&amp;Y$4,INDIRECT("listResultBlock"&amp;$AV84),Y$3,FALSE)),"",VLOOKUP($B83&amp;Y$4,INDIRECT("listResultBlock"&amp;$AV84),Y$3,FALSE)),"")</f>
        <v/>
      </c>
      <c r="Z84" s="36" t="str">
        <f t="shared" ref="Z84" ca="1" si="1581">IF(Z$4&lt;=INDIRECT("areaNumBlock"&amp;$AV84),IF( ISBLANK(VLOOKUP($B83&amp;Z$4,INDIRECT("listResultBlock"&amp;$AV84),Z$3,FALSE)),"",VLOOKUP($B83&amp;Z$4,INDIRECT("listResultBlock"&amp;$AV84),Z$3,FALSE)),"")</f>
        <v/>
      </c>
      <c r="AA84" s="37" t="str">
        <f t="shared" ref="AA84" ca="1" si="1582">IF(AA$4&lt;=INDIRECT("areaNumBlock"&amp;$AV84),IF( ISBLANK(VLOOKUP($B83&amp;AA$4,INDIRECT("listResultBlock"&amp;$AV84),AA$3,FALSE)),"",VLOOKUP($B83&amp;AA$4,INDIRECT("listResultBlock"&amp;$AV84),AA$3,FALSE)),"")</f>
        <v/>
      </c>
      <c r="AB84" s="35" t="str">
        <f t="shared" ref="AB84" ca="1" si="1583">IF(AB$4&lt;=INDIRECT("areaNumBlock"&amp;$AV84),IF( ISBLANK(VLOOKUP($B83&amp;AB$4,INDIRECT("listResultBlock"&amp;$AV84),AB$3,FALSE)),"",VLOOKUP($B83&amp;AB$4,INDIRECT("listResultBlock"&amp;$AV84),AB$3,FALSE)),"")</f>
        <v/>
      </c>
      <c r="AC84" s="36" t="str">
        <f t="shared" ref="AC84" ca="1" si="1584">IF(AC$4&lt;=INDIRECT("areaNumBlock"&amp;$AV84),IF( ISBLANK(VLOOKUP($B83&amp;AC$4,INDIRECT("listResultBlock"&amp;$AV84),AC$3,FALSE)),"",VLOOKUP($B83&amp;AC$4,INDIRECT("listResultBlock"&amp;$AV84),AC$3,FALSE)),"")</f>
        <v/>
      </c>
      <c r="AD84" s="37" t="str">
        <f t="shared" ref="AD84" ca="1" si="1585">IF(AD$4&lt;=INDIRECT("areaNumBlock"&amp;$AV84),IF( ISBLANK(VLOOKUP($B83&amp;AD$4,INDIRECT("listResultBlock"&amp;$AV84),AD$3,FALSE)),"",VLOOKUP($B83&amp;AD$4,INDIRECT("listResultBlock"&amp;$AV84),AD$3,FALSE)),"")</f>
        <v/>
      </c>
      <c r="AE84" s="35" t="str">
        <f t="shared" ref="AE84" ca="1" si="1586">IF(AE$4&lt;=INDIRECT("areaNumBlock"&amp;$AV84),IF( ISBLANK(VLOOKUP($B83&amp;AE$4,INDIRECT("listResultBlock"&amp;$AV84),AE$3,FALSE)),"",VLOOKUP($B83&amp;AE$4,INDIRECT("listResultBlock"&amp;$AV84),AE$3,FALSE)),"")</f>
        <v/>
      </c>
      <c r="AF84" s="36" t="str">
        <f t="shared" ref="AF84" ca="1" si="1587">IF(AF$4&lt;=INDIRECT("areaNumBlock"&amp;$AV84),IF( ISBLANK(VLOOKUP($B83&amp;AF$4,INDIRECT("listResultBlock"&amp;$AV84),AF$3,FALSE)),"",VLOOKUP($B83&amp;AF$4,INDIRECT("listResultBlock"&amp;$AV84),AF$3,FALSE)),"")</f>
        <v/>
      </c>
      <c r="AG84" s="37" t="str">
        <f t="shared" ref="AG84" ca="1" si="1588">IF(AG$4&lt;=INDIRECT("areaNumBlock"&amp;$AV84),IF( ISBLANK(VLOOKUP($B83&amp;AG$4,INDIRECT("listResultBlock"&amp;$AV84),AG$3,FALSE)),"",VLOOKUP($B83&amp;AG$4,INDIRECT("listResultBlock"&amp;$AV84),AG$3,FALSE)),"")</f>
        <v/>
      </c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105"/>
      <c r="AT84" s="107"/>
      <c r="AU84" s="25">
        <f t="shared" ref="AU84:AV84" si="1589">AU83</f>
        <v>0</v>
      </c>
      <c r="AV84" s="25">
        <f t="shared" si="1589"/>
        <v>4</v>
      </c>
    </row>
    <row r="85" spans="1:48" ht="21" customHeight="1" x14ac:dyDescent="0.4">
      <c r="A85" s="7"/>
      <c r="B85" s="96">
        <v>6</v>
      </c>
      <c r="C85" s="98" t="str">
        <f t="shared" ref="C85" ca="1" si="1590">IF(B85&lt;=INDIRECT("areaNumBlock"&amp;$AV85),INDEX(INDIRECT("listTeamBlock"&amp;$AV85&amp;"b"),B85),"")</f>
        <v>大森キッカーズSC</v>
      </c>
      <c r="D85" s="100" t="str">
        <f t="shared" ref="D85" ca="1" si="1591">IF(OR(D86="",F86=""),"",IF(D86&gt;F86,"〇",IF(D86&lt;F86,IF(E86="◎","不","×"),"△")))</f>
        <v/>
      </c>
      <c r="E85" s="100"/>
      <c r="F85" s="100"/>
      <c r="G85" s="100" t="str">
        <f t="shared" ref="G85" ca="1" si="1592">IF(OR(G86="",I86=""),"",IF(G86&gt;I86,"〇",IF(G86&lt;I86,IF(H86="◎","不","×"),"△")))</f>
        <v/>
      </c>
      <c r="H85" s="100"/>
      <c r="I85" s="100"/>
      <c r="J85" s="100" t="str">
        <f t="shared" ref="J85" ca="1" si="1593">IF(OR(J86="",L86=""),"",IF(J86&gt;L86,"〇",IF(J86&lt;L86,IF(K86="◎","不","×"),"△")))</f>
        <v/>
      </c>
      <c r="K85" s="100"/>
      <c r="L85" s="100"/>
      <c r="M85" s="100" t="str">
        <f t="shared" ref="M85" ca="1" si="1594">IF(OR(M86="",O86=""),"",IF(M86&gt;O86,"〇",IF(M86&lt;O86,IF(N86="◎","不","×"),"△")))</f>
        <v/>
      </c>
      <c r="N85" s="100"/>
      <c r="O85" s="100"/>
      <c r="P85" s="100" t="str">
        <f t="shared" ref="P85" ca="1" si="1595">IF(OR(P86="",R86=""),"",IF(P86&gt;R86,"〇",IF(P86&lt;R86,IF(Q86="◎","不","×"),"△")))</f>
        <v/>
      </c>
      <c r="Q85" s="100"/>
      <c r="R85" s="100"/>
      <c r="S85" s="22"/>
      <c r="T85" s="23"/>
      <c r="U85" s="24"/>
      <c r="V85" s="100" t="str">
        <f t="shared" ref="V85" ca="1" si="1596">IF(OR(V86="",X86=""),"",IF(V86&gt;X86,"〇",IF(V86&lt;X86,IF(W86="◎","不","×"),"△")))</f>
        <v/>
      </c>
      <c r="W85" s="100"/>
      <c r="X85" s="100"/>
      <c r="Y85" s="100" t="str">
        <f t="shared" ref="Y85" ca="1" si="1597">IF(OR(Y86="",AA86=""),"",IF(Y86&gt;AA86,"〇",IF(Y86&lt;AA86,IF(Z86="◎","不","×"),"△")))</f>
        <v/>
      </c>
      <c r="Z85" s="100"/>
      <c r="AA85" s="100"/>
      <c r="AB85" s="100" t="str">
        <f t="shared" ref="AB85" ca="1" si="1598">IF(OR(AB86="",AD86=""),"",IF(AB86&gt;AD86,"〇",IF(AB86&lt;AD86,IF(AC86="◎","不","×"),"△")))</f>
        <v/>
      </c>
      <c r="AC85" s="100"/>
      <c r="AD85" s="100"/>
      <c r="AE85" s="100" t="str">
        <f t="shared" ref="AE85" ca="1" si="1599">IF(OR(AE86="",AG86=""),"",IF(AE86&gt;AG86,"〇",IF(AE86&lt;AG86,IF(AF86="◎","不","×"),"△")))</f>
        <v/>
      </c>
      <c r="AF85" s="100"/>
      <c r="AG85" s="100"/>
      <c r="AH85" s="95">
        <f t="shared" ref="AH85" ca="1" si="1600">IF(B85&lt;=INDIRECT("areaNumBlock"&amp;$AV86),SUM(AJ85:AM86),"")</f>
        <v>0</v>
      </c>
      <c r="AI85" s="93">
        <f t="shared" ref="AI85" ca="1" si="1601">IF(B85&lt;=INDIRECT("areaNumBlock"&amp;$AV86),AJ85*3+AL85-(AM85*4),"")</f>
        <v>0</v>
      </c>
      <c r="AJ85" s="95">
        <f t="shared" ref="AJ85:AM85" ca="1" si="1602">IF($B85&lt;=INDIRECT("areaNumBlock"&amp;$AV86),COUNTIF($D85:$AG86,AJ$5),"")</f>
        <v>0</v>
      </c>
      <c r="AK85" s="95">
        <f t="shared" ca="1" si="1602"/>
        <v>0</v>
      </c>
      <c r="AL85" s="95">
        <f t="shared" ca="1" si="1602"/>
        <v>0</v>
      </c>
      <c r="AM85" s="95">
        <f t="shared" ca="1" si="1602"/>
        <v>0</v>
      </c>
      <c r="AN85" s="95"/>
      <c r="AO85" s="93">
        <f t="shared" ref="AO85" ca="1" si="1603">IF(B85&lt;=INDIRECT("areaNumBlock"&amp;$AV86),AP85-AQ85,"")</f>
        <v>0</v>
      </c>
      <c r="AP85" s="95">
        <f t="shared" ref="AP85" ca="1" si="1604">IF(B85&lt;=INDIRECT("areaNumBlock"&amp;$AV86),SUM(D86,G86,J86,M86,P86,S86,V86,Y86,AB86,AE86),"")</f>
        <v>0</v>
      </c>
      <c r="AQ85" s="95">
        <f t="shared" ref="AQ85" ca="1" si="1605">IF(B85&lt;=INDIRECT("areaNumBlock"&amp;$AV86),SUM(F86,I86,L86,O86,R86,U86,X86,AA86,AD86,AG86),"")</f>
        <v>0</v>
      </c>
      <c r="AR85" s="95"/>
      <c r="AS85" s="104" t="str">
        <f t="shared" ref="AS85" ca="1" si="1606">IF(AND(AU85=1,B85&lt;=INDIRECT("areaNumBlock"&amp;$AV86)),RANK(AT85,INDIRECT("areaRank"&amp;$AV86),0),"")</f>
        <v/>
      </c>
      <c r="AT85" s="106">
        <f t="shared" ref="AT85" ca="1" si="1607">IF(B85&lt;=INDIRECT("areaNumBlock"&amp;$AV86),AI85*1000000+AN85*100000+AO85*1000+AP85*10+AR85,"")</f>
        <v>0</v>
      </c>
      <c r="AU85" s="25">
        <f t="shared" ref="AU85:AV85" si="1608">AU84</f>
        <v>0</v>
      </c>
      <c r="AV85" s="25">
        <f t="shared" si="1608"/>
        <v>4</v>
      </c>
    </row>
    <row r="86" spans="1:48" ht="21" customHeight="1" x14ac:dyDescent="0.4">
      <c r="A86" s="7"/>
      <c r="B86" s="97"/>
      <c r="C86" s="99"/>
      <c r="D86" s="32" t="str">
        <f t="shared" ref="D86" ca="1" si="1609">IF($B85&lt;=INDIRECT("areaNumBlock"&amp;$AV86),IF( ISBLANK(VLOOKUP(D$4&amp;$B85,INDIRECT("listResultBlock"&amp;$AV86),F$3,FALSE)),"",VLOOKUP(D$4&amp;$B85,INDIRECT("listResultBlock"&amp;$AV86),F$3,FALSE)),"")</f>
        <v/>
      </c>
      <c r="E86" s="33" t="str">
        <f t="shared" ref="E86" ca="1" si="1610">IF($B85&lt;=INDIRECT("areaNumBlock"&amp;$AV86),IF( ISBLANK(VLOOKUP(E$4&amp;$B85,INDIRECT("listResultBlock"&amp;$AV86),E$3,FALSE)),"",VLOOKUP(E$4&amp;$B85,INDIRECT("listResultBlock"&amp;$AV86),E$3,FALSE)),"")</f>
        <v/>
      </c>
      <c r="F86" s="34" t="str">
        <f t="shared" ref="F86" ca="1" si="1611">IF($B85&lt;=INDIRECT("areaNumBlock"&amp;$AV86),IF( ISBLANK(VLOOKUP(F$4&amp;$B85,INDIRECT("listResultBlock"&amp;$AV86),D$3,FALSE)),"",VLOOKUP(F$4&amp;$B85,INDIRECT("listResultBlock"&amp;$AV86),D$3,FALSE)),"")</f>
        <v/>
      </c>
      <c r="G86" s="32" t="str">
        <f t="shared" ref="G86" ca="1" si="1612">IF($B85&lt;=INDIRECT("areaNumBlock"&amp;$AV86),IF( ISBLANK(VLOOKUP(G$4&amp;$B85,INDIRECT("listResultBlock"&amp;$AV86),I$3,FALSE)),"",VLOOKUP(G$4&amp;$B85,INDIRECT("listResultBlock"&amp;$AV86),I$3,FALSE)),"")</f>
        <v/>
      </c>
      <c r="H86" s="33" t="str">
        <f t="shared" ref="H86" ca="1" si="1613">IF($B85&lt;=INDIRECT("areaNumBlock"&amp;$AV86),IF( ISBLANK(VLOOKUP(H$4&amp;$B85,INDIRECT("listResultBlock"&amp;$AV86),H$3,FALSE)),"",VLOOKUP(H$4&amp;$B85,INDIRECT("listResultBlock"&amp;$AV86),H$3,FALSE)),"")</f>
        <v/>
      </c>
      <c r="I86" s="34" t="str">
        <f t="shared" ref="I86" ca="1" si="1614">IF($B85&lt;=INDIRECT("areaNumBlock"&amp;$AV86),IF( ISBLANK(VLOOKUP(I$4&amp;$B85,INDIRECT("listResultBlock"&amp;$AV86),G$3,FALSE)),"",VLOOKUP(I$4&amp;$B85,INDIRECT("listResultBlock"&amp;$AV86),G$3,FALSE)),"")</f>
        <v/>
      </c>
      <c r="J86" s="32" t="str">
        <f t="shared" ref="J86" ca="1" si="1615">IF($B85&lt;=INDIRECT("areaNumBlock"&amp;$AV86),IF( ISBLANK(VLOOKUP(J$4&amp;$B85,INDIRECT("listResultBlock"&amp;$AV86),L$3,FALSE)),"",VLOOKUP(J$4&amp;$B85,INDIRECT("listResultBlock"&amp;$AV86),L$3,FALSE)),"")</f>
        <v/>
      </c>
      <c r="K86" s="33" t="str">
        <f t="shared" ref="K86" ca="1" si="1616">IF($B85&lt;=INDIRECT("areaNumBlock"&amp;$AV86),IF( ISBLANK(VLOOKUP(K$4&amp;$B85,INDIRECT("listResultBlock"&amp;$AV86),K$3,FALSE)),"",VLOOKUP(K$4&amp;$B85,INDIRECT("listResultBlock"&amp;$AV86),K$3,FALSE)),"")</f>
        <v/>
      </c>
      <c r="L86" s="34" t="str">
        <f t="shared" ref="L86" ca="1" si="1617">IF($B85&lt;=INDIRECT("areaNumBlock"&amp;$AV86),IF( ISBLANK(VLOOKUP(L$4&amp;$B85,INDIRECT("listResultBlock"&amp;$AV86),J$3,FALSE)),"",VLOOKUP(L$4&amp;$B85,INDIRECT("listResultBlock"&amp;$AV86),J$3,FALSE)),"")</f>
        <v/>
      </c>
      <c r="M86" s="32" t="str">
        <f t="shared" ref="M86" ca="1" si="1618">IF($B85&lt;=INDIRECT("areaNumBlock"&amp;$AV86),IF( ISBLANK(VLOOKUP(M$4&amp;$B85,INDIRECT("listResultBlock"&amp;$AV86),O$3,FALSE)),"",VLOOKUP(M$4&amp;$B85,INDIRECT("listResultBlock"&amp;$AV86),O$3,FALSE)),"")</f>
        <v/>
      </c>
      <c r="N86" s="33" t="str">
        <f t="shared" ref="N86" ca="1" si="1619">IF($B85&lt;=INDIRECT("areaNumBlock"&amp;$AV86),IF( ISBLANK(VLOOKUP(N$4&amp;$B85,INDIRECT("listResultBlock"&amp;$AV86),N$3,FALSE)),"",VLOOKUP(N$4&amp;$B85,INDIRECT("listResultBlock"&amp;$AV86),N$3,FALSE)),"")</f>
        <v/>
      </c>
      <c r="O86" s="34" t="str">
        <f t="shared" ref="O86" ca="1" si="1620">IF($B85&lt;=INDIRECT("areaNumBlock"&amp;$AV86),IF( ISBLANK(VLOOKUP(O$4&amp;$B85,INDIRECT("listResultBlock"&amp;$AV86),M$3,FALSE)),"",VLOOKUP(O$4&amp;$B85,INDIRECT("listResultBlock"&amp;$AV86),M$3,FALSE)),"")</f>
        <v/>
      </c>
      <c r="P86" s="32" t="str">
        <f t="shared" ref="P86" ca="1" si="1621">IF($B85&lt;=INDIRECT("areaNumBlock"&amp;$AV86),IF( ISBLANK(VLOOKUP(P$4&amp;$B85,INDIRECT("listResultBlock"&amp;$AV86),R$3,FALSE)),"",VLOOKUP(P$4&amp;$B85,INDIRECT("listResultBlock"&amp;$AV86),R$3,FALSE)),"")</f>
        <v/>
      </c>
      <c r="Q86" s="33" t="str">
        <f t="shared" ref="Q86" ca="1" si="1622">IF($B85&lt;=INDIRECT("areaNumBlock"&amp;$AV86),IF( ISBLANK(VLOOKUP(Q$4&amp;$B85,INDIRECT("listResultBlock"&amp;$AV86),Q$3,FALSE)),"",VLOOKUP(Q$4&amp;$B85,INDIRECT("listResultBlock"&amp;$AV86),Q$3,FALSE)),"")</f>
        <v/>
      </c>
      <c r="R86" s="34" t="str">
        <f t="shared" ref="R86" ca="1" si="1623">IF($B85&lt;=INDIRECT("areaNumBlock"&amp;$AV86),IF( ISBLANK(VLOOKUP(R$4&amp;$B85,INDIRECT("listResultBlock"&amp;$AV86),P$3,FALSE)),"",VLOOKUP(R$4&amp;$B85,INDIRECT("listResultBlock"&amp;$AV86),P$3,FALSE)),"")</f>
        <v/>
      </c>
      <c r="S86" s="26"/>
      <c r="T86" s="27"/>
      <c r="U86" s="28"/>
      <c r="V86" s="32" t="str">
        <f t="shared" ref="V86" ca="1" si="1624">IF(V$4&lt;=INDIRECT("areaNumBlock"&amp;$AV86),IF( ISBLANK(VLOOKUP($B85&amp;V$4,INDIRECT("listResultBlock"&amp;$AV86),V$3,FALSE)),"",VLOOKUP($B85&amp;V$4,INDIRECT("listResultBlock"&amp;$AV86),V$3,FALSE)),"")</f>
        <v/>
      </c>
      <c r="W86" s="33" t="str">
        <f t="shared" ref="W86" ca="1" si="1625">IF(W$4&lt;=INDIRECT("areaNumBlock"&amp;$AV86),IF( ISBLANK(VLOOKUP($B85&amp;W$4,INDIRECT("listResultBlock"&amp;$AV86),W$3,FALSE)),"",VLOOKUP($B85&amp;W$4,INDIRECT("listResultBlock"&amp;$AV86),W$3,FALSE)),"")</f>
        <v/>
      </c>
      <c r="X86" s="34" t="str">
        <f t="shared" ref="X86" ca="1" si="1626">IF(X$4&lt;=INDIRECT("areaNumBlock"&amp;$AV86),IF( ISBLANK(VLOOKUP($B85&amp;X$4,INDIRECT("listResultBlock"&amp;$AV86),X$3,FALSE)),"",VLOOKUP($B85&amp;X$4,INDIRECT("listResultBlock"&amp;$AV86),X$3,FALSE)),"")</f>
        <v/>
      </c>
      <c r="Y86" s="32" t="str">
        <f t="shared" ref="Y86" ca="1" si="1627">IF(Y$4&lt;=INDIRECT("areaNumBlock"&amp;$AV86),IF( ISBLANK(VLOOKUP($B85&amp;Y$4,INDIRECT("listResultBlock"&amp;$AV86),Y$3,FALSE)),"",VLOOKUP($B85&amp;Y$4,INDIRECT("listResultBlock"&amp;$AV86),Y$3,FALSE)),"")</f>
        <v/>
      </c>
      <c r="Z86" s="33" t="str">
        <f t="shared" ref="Z86" ca="1" si="1628">IF(Z$4&lt;=INDIRECT("areaNumBlock"&amp;$AV86),IF( ISBLANK(VLOOKUP($B85&amp;Z$4,INDIRECT("listResultBlock"&amp;$AV86),Z$3,FALSE)),"",VLOOKUP($B85&amp;Z$4,INDIRECT("listResultBlock"&amp;$AV86),Z$3,FALSE)),"")</f>
        <v/>
      </c>
      <c r="AA86" s="34" t="str">
        <f t="shared" ref="AA86" ca="1" si="1629">IF(AA$4&lt;=INDIRECT("areaNumBlock"&amp;$AV86),IF( ISBLANK(VLOOKUP($B85&amp;AA$4,INDIRECT("listResultBlock"&amp;$AV86),AA$3,FALSE)),"",VLOOKUP($B85&amp;AA$4,INDIRECT("listResultBlock"&amp;$AV86),AA$3,FALSE)),"")</f>
        <v/>
      </c>
      <c r="AB86" s="32" t="str">
        <f t="shared" ref="AB86" ca="1" si="1630">IF(AB$4&lt;=INDIRECT("areaNumBlock"&amp;$AV86),IF( ISBLANK(VLOOKUP($B85&amp;AB$4,INDIRECT("listResultBlock"&amp;$AV86),AB$3,FALSE)),"",VLOOKUP($B85&amp;AB$4,INDIRECT("listResultBlock"&amp;$AV86),AB$3,FALSE)),"")</f>
        <v/>
      </c>
      <c r="AC86" s="33" t="str">
        <f t="shared" ref="AC86" ca="1" si="1631">IF(AC$4&lt;=INDIRECT("areaNumBlock"&amp;$AV86),IF( ISBLANK(VLOOKUP($B85&amp;AC$4,INDIRECT("listResultBlock"&amp;$AV86),AC$3,FALSE)),"",VLOOKUP($B85&amp;AC$4,INDIRECT("listResultBlock"&amp;$AV86),AC$3,FALSE)),"")</f>
        <v/>
      </c>
      <c r="AD86" s="34" t="str">
        <f t="shared" ref="AD86" ca="1" si="1632">IF(AD$4&lt;=INDIRECT("areaNumBlock"&amp;$AV86),IF( ISBLANK(VLOOKUP($B85&amp;AD$4,INDIRECT("listResultBlock"&amp;$AV86),AD$3,FALSE)),"",VLOOKUP($B85&amp;AD$4,INDIRECT("listResultBlock"&amp;$AV86),AD$3,FALSE)),"")</f>
        <v/>
      </c>
      <c r="AE86" s="32" t="str">
        <f t="shared" ref="AE86" ca="1" si="1633">IF(AE$4&lt;=INDIRECT("areaNumBlock"&amp;$AV86),IF( ISBLANK(VLOOKUP($B85&amp;AE$4,INDIRECT("listResultBlock"&amp;$AV86),AE$3,FALSE)),"",VLOOKUP($B85&amp;AE$4,INDIRECT("listResultBlock"&amp;$AV86),AE$3,FALSE)),"")</f>
        <v/>
      </c>
      <c r="AF86" s="33" t="str">
        <f t="shared" ref="AF86" ca="1" si="1634">IF(AF$4&lt;=INDIRECT("areaNumBlock"&amp;$AV86),IF( ISBLANK(VLOOKUP($B85&amp;AF$4,INDIRECT("listResultBlock"&amp;$AV86),AF$3,FALSE)),"",VLOOKUP($B85&amp;AF$4,INDIRECT("listResultBlock"&amp;$AV86),AF$3,FALSE)),"")</f>
        <v/>
      </c>
      <c r="AG86" s="34" t="str">
        <f t="shared" ref="AG86" ca="1" si="1635">IF(AG$4&lt;=INDIRECT("areaNumBlock"&amp;$AV86),IF( ISBLANK(VLOOKUP($B85&amp;AG$4,INDIRECT("listResultBlock"&amp;$AV86),AG$3,FALSE)),"",VLOOKUP($B85&amp;AG$4,INDIRECT("listResultBlock"&amp;$AV86),AG$3,FALSE)),"")</f>
        <v/>
      </c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105"/>
      <c r="AT86" s="107"/>
      <c r="AU86" s="25">
        <f t="shared" ref="AU86:AV86" si="1636">AU85</f>
        <v>0</v>
      </c>
      <c r="AV86" s="25">
        <f t="shared" si="1636"/>
        <v>4</v>
      </c>
    </row>
    <row r="87" spans="1:48" ht="21" customHeight="1" x14ac:dyDescent="0.4">
      <c r="A87" s="7"/>
      <c r="B87" s="96">
        <v>7</v>
      </c>
      <c r="C87" s="98" t="str">
        <f t="shared" ref="C87" ca="1" si="1637">IF(B87&lt;=INDIRECT("areaNumBlock"&amp;$AV87),INDEX(INDIRECT("listTeamBlock"&amp;$AV87&amp;"b"),B87),"")</f>
        <v>東一FC C</v>
      </c>
      <c r="D87" s="108" t="str">
        <f t="shared" ref="D87" ca="1" si="1638">IF(OR(D88="",F88=""),"",IF(D88&gt;F88,"〇",IF(D88&lt;F88,IF(E88="◎","不","×"),"△")))</f>
        <v/>
      </c>
      <c r="E87" s="108"/>
      <c r="F87" s="108"/>
      <c r="G87" s="108" t="str">
        <f t="shared" ref="G87" ca="1" si="1639">IF(OR(G88="",I88=""),"",IF(G88&gt;I88,"〇",IF(G88&lt;I88,IF(H88="◎","不","×"),"△")))</f>
        <v/>
      </c>
      <c r="H87" s="108"/>
      <c r="I87" s="108"/>
      <c r="J87" s="108" t="str">
        <f t="shared" ref="J87" ca="1" si="1640">IF(OR(J88="",L88=""),"",IF(J88&gt;L88,"〇",IF(J88&lt;L88,IF(K88="◎","不","×"),"△")))</f>
        <v/>
      </c>
      <c r="K87" s="108"/>
      <c r="L87" s="108"/>
      <c r="M87" s="108" t="str">
        <f t="shared" ref="M87" ca="1" si="1641">IF(OR(M88="",O88=""),"",IF(M88&gt;O88,"〇",IF(M88&lt;O88,IF(N88="◎","不","×"),"△")))</f>
        <v/>
      </c>
      <c r="N87" s="108"/>
      <c r="O87" s="108"/>
      <c r="P87" s="108" t="str">
        <f t="shared" ref="P87" ca="1" si="1642">IF(OR(P88="",R88=""),"",IF(P88&gt;R88,"〇",IF(P88&lt;R88,IF(Q88="◎","不","×"),"△")))</f>
        <v/>
      </c>
      <c r="Q87" s="108"/>
      <c r="R87" s="108"/>
      <c r="S87" s="108" t="str">
        <f t="shared" ref="S87" ca="1" si="1643">IF(OR(S88="",U88=""),"",IF(S88&gt;U88,"〇",IF(S88&lt;U88,IF(T88="◎","不","×"),"△")))</f>
        <v/>
      </c>
      <c r="T87" s="108"/>
      <c r="U87" s="108"/>
      <c r="V87" s="22"/>
      <c r="W87" s="23"/>
      <c r="X87" s="24"/>
      <c r="Y87" s="109" t="str">
        <f t="shared" ref="Y87" ca="1" si="1644">IF(OR(Y88="",AA88=""),"",IF(Y88&gt;AA88,"〇",IF(Y88&lt;AA88,IF(Z88="◎","不","×"),"△")))</f>
        <v/>
      </c>
      <c r="Z87" s="110"/>
      <c r="AA87" s="111"/>
      <c r="AB87" s="109" t="str">
        <f t="shared" ref="AB87" ca="1" si="1645">IF(OR(AB88="",AD88=""),"",IF(AB88&gt;AD88,"〇",IF(AB88&lt;AD88,IF(AC88="◎","不","×"),"△")))</f>
        <v/>
      </c>
      <c r="AC87" s="110"/>
      <c r="AD87" s="111"/>
      <c r="AE87" s="109" t="str">
        <f t="shared" ref="AE87" ca="1" si="1646">IF(OR(AE88="",AG88=""),"",IF(AE88&gt;AG88,"〇",IF(AE88&lt;AG88,IF(AF88="◎","不","×"),"△")))</f>
        <v/>
      </c>
      <c r="AF87" s="110"/>
      <c r="AG87" s="111"/>
      <c r="AH87" s="95">
        <f t="shared" ref="AH87" ca="1" si="1647">IF(B87&lt;=INDIRECT("areaNumBlock"&amp;$AV88),SUM(AJ87:AM88),"")</f>
        <v>0</v>
      </c>
      <c r="AI87" s="93">
        <f t="shared" ref="AI87" ca="1" si="1648">IF(B87&lt;=INDIRECT("areaNumBlock"&amp;$AV88),AJ87*3+AL87-(AM87*4),"")</f>
        <v>0</v>
      </c>
      <c r="AJ87" s="95">
        <f t="shared" ref="AJ87:AM87" ca="1" si="1649">IF($B87&lt;=INDIRECT("areaNumBlock"&amp;$AV88),COUNTIF($D87:$AG88,AJ$5),"")</f>
        <v>0</v>
      </c>
      <c r="AK87" s="95">
        <f t="shared" ca="1" si="1649"/>
        <v>0</v>
      </c>
      <c r="AL87" s="95">
        <f t="shared" ca="1" si="1649"/>
        <v>0</v>
      </c>
      <c r="AM87" s="95">
        <f t="shared" ca="1" si="1649"/>
        <v>0</v>
      </c>
      <c r="AN87" s="95"/>
      <c r="AO87" s="93">
        <f t="shared" ref="AO87" ca="1" si="1650">IF(B87&lt;=INDIRECT("areaNumBlock"&amp;$AV88),AP87-AQ87,"")</f>
        <v>0</v>
      </c>
      <c r="AP87" s="95">
        <f t="shared" ref="AP87" ca="1" si="1651">IF(B87&lt;=INDIRECT("areaNumBlock"&amp;$AV88),SUM(D88,G88,J88,M88,P88,S88,V88,Y88,AB88,AE88),"")</f>
        <v>0</v>
      </c>
      <c r="AQ87" s="95">
        <f t="shared" ref="AQ87" ca="1" si="1652">IF(B87&lt;=INDIRECT("areaNumBlock"&amp;$AV88),SUM(F88,I88,L88,O88,R88,U88,X88,AA88,AD88,AG88),"")</f>
        <v>0</v>
      </c>
      <c r="AR87" s="95"/>
      <c r="AS87" s="104" t="str">
        <f t="shared" ref="AS87" ca="1" si="1653">IF(AND(AU87=1,B87&lt;=INDIRECT("areaNumBlock"&amp;$AV88)),RANK(AT87,INDIRECT("areaRank"&amp;$AV88),0),"")</f>
        <v/>
      </c>
      <c r="AT87" s="106">
        <f t="shared" ref="AT87" ca="1" si="1654">IF(B87&lt;=INDIRECT("areaNumBlock"&amp;$AV88),AI87*1000000+AN87*100000+AO87*1000+AP87*10+AR87,"")</f>
        <v>0</v>
      </c>
      <c r="AU87" s="25">
        <f t="shared" ref="AU87:AV87" si="1655">AU86</f>
        <v>0</v>
      </c>
      <c r="AV87" s="25">
        <f t="shared" si="1655"/>
        <v>4</v>
      </c>
    </row>
    <row r="88" spans="1:48" ht="21" customHeight="1" x14ac:dyDescent="0.4">
      <c r="A88" s="7"/>
      <c r="B88" s="97"/>
      <c r="C88" s="99"/>
      <c r="D88" s="35" t="str">
        <f t="shared" ref="D88" ca="1" si="1656">IF($B87&lt;=INDIRECT("areaNumBlock"&amp;$AV88),IF( ISBLANK(VLOOKUP(D$4&amp;$B87,INDIRECT("listResultBlock"&amp;$AV88),F$3,FALSE)),"",VLOOKUP(D$4&amp;$B87,INDIRECT("listResultBlock"&amp;$AV88),F$3,FALSE)),"")</f>
        <v/>
      </c>
      <c r="E88" s="36" t="str">
        <f t="shared" ref="E88" ca="1" si="1657">IF($B87&lt;=INDIRECT("areaNumBlock"&amp;$AV88),IF( ISBLANK(VLOOKUP(E$4&amp;$B87,INDIRECT("listResultBlock"&amp;$AV88),E$3,FALSE)),"",VLOOKUP(E$4&amp;$B87,INDIRECT("listResultBlock"&amp;$AV88),E$3,FALSE)),"")</f>
        <v/>
      </c>
      <c r="F88" s="37" t="str">
        <f t="shared" ref="F88" ca="1" si="1658">IF($B87&lt;=INDIRECT("areaNumBlock"&amp;$AV88),IF( ISBLANK(VLOOKUP(F$4&amp;$B87,INDIRECT("listResultBlock"&amp;$AV88),D$3,FALSE)),"",VLOOKUP(F$4&amp;$B87,INDIRECT("listResultBlock"&amp;$AV88),D$3,FALSE)),"")</f>
        <v/>
      </c>
      <c r="G88" s="35" t="str">
        <f t="shared" ref="G88" ca="1" si="1659">IF($B87&lt;=INDIRECT("areaNumBlock"&amp;$AV88),IF( ISBLANK(VLOOKUP(G$4&amp;$B87,INDIRECT("listResultBlock"&amp;$AV88),I$3,FALSE)),"",VLOOKUP(G$4&amp;$B87,INDIRECT("listResultBlock"&amp;$AV88),I$3,FALSE)),"")</f>
        <v/>
      </c>
      <c r="H88" s="36" t="str">
        <f t="shared" ref="H88" ca="1" si="1660">IF($B87&lt;=INDIRECT("areaNumBlock"&amp;$AV88),IF( ISBLANK(VLOOKUP(H$4&amp;$B87,INDIRECT("listResultBlock"&amp;$AV88),H$3,FALSE)),"",VLOOKUP(H$4&amp;$B87,INDIRECT("listResultBlock"&amp;$AV88),H$3,FALSE)),"")</f>
        <v/>
      </c>
      <c r="I88" s="37" t="str">
        <f t="shared" ref="I88" ca="1" si="1661">IF($B87&lt;=INDIRECT("areaNumBlock"&amp;$AV88),IF( ISBLANK(VLOOKUP(I$4&amp;$B87,INDIRECT("listResultBlock"&amp;$AV88),G$3,FALSE)),"",VLOOKUP(I$4&amp;$B87,INDIRECT("listResultBlock"&amp;$AV88),G$3,FALSE)),"")</f>
        <v/>
      </c>
      <c r="J88" s="35" t="str">
        <f t="shared" ref="J88" ca="1" si="1662">IF($B87&lt;=INDIRECT("areaNumBlock"&amp;$AV88),IF( ISBLANK(VLOOKUP(J$4&amp;$B87,INDIRECT("listResultBlock"&amp;$AV88),L$3,FALSE)),"",VLOOKUP(J$4&amp;$B87,INDIRECT("listResultBlock"&amp;$AV88),L$3,FALSE)),"")</f>
        <v/>
      </c>
      <c r="K88" s="36" t="str">
        <f t="shared" ref="K88" ca="1" si="1663">IF($B87&lt;=INDIRECT("areaNumBlock"&amp;$AV88),IF( ISBLANK(VLOOKUP(K$4&amp;$B87,INDIRECT("listResultBlock"&amp;$AV88),K$3,FALSE)),"",VLOOKUP(K$4&amp;$B87,INDIRECT("listResultBlock"&amp;$AV88),K$3,FALSE)),"")</f>
        <v/>
      </c>
      <c r="L88" s="37" t="str">
        <f t="shared" ref="L88" ca="1" si="1664">IF($B87&lt;=INDIRECT("areaNumBlock"&amp;$AV88),IF( ISBLANK(VLOOKUP(L$4&amp;$B87,INDIRECT("listResultBlock"&amp;$AV88),J$3,FALSE)),"",VLOOKUP(L$4&amp;$B87,INDIRECT("listResultBlock"&amp;$AV88),J$3,FALSE)),"")</f>
        <v/>
      </c>
      <c r="M88" s="35" t="str">
        <f t="shared" ref="M88" ca="1" si="1665">IF($B87&lt;=INDIRECT("areaNumBlock"&amp;$AV88),IF( ISBLANK(VLOOKUP(M$4&amp;$B87,INDIRECT("listResultBlock"&amp;$AV88),O$3,FALSE)),"",VLOOKUP(M$4&amp;$B87,INDIRECT("listResultBlock"&amp;$AV88),O$3,FALSE)),"")</f>
        <v/>
      </c>
      <c r="N88" s="36" t="str">
        <f t="shared" ref="N88" ca="1" si="1666">IF($B87&lt;=INDIRECT("areaNumBlock"&amp;$AV88),IF( ISBLANK(VLOOKUP(N$4&amp;$B87,INDIRECT("listResultBlock"&amp;$AV88),N$3,FALSE)),"",VLOOKUP(N$4&amp;$B87,INDIRECT("listResultBlock"&amp;$AV88),N$3,FALSE)),"")</f>
        <v/>
      </c>
      <c r="O88" s="37" t="str">
        <f t="shared" ref="O88" ca="1" si="1667">IF($B87&lt;=INDIRECT("areaNumBlock"&amp;$AV88),IF( ISBLANK(VLOOKUP(O$4&amp;$B87,INDIRECT("listResultBlock"&amp;$AV88),M$3,FALSE)),"",VLOOKUP(O$4&amp;$B87,INDIRECT("listResultBlock"&amp;$AV88),M$3,FALSE)),"")</f>
        <v/>
      </c>
      <c r="P88" s="35" t="str">
        <f t="shared" ref="P88" ca="1" si="1668">IF($B87&lt;=INDIRECT("areaNumBlock"&amp;$AV88),IF( ISBLANK(VLOOKUP(P$4&amp;$B87,INDIRECT("listResultBlock"&amp;$AV88),R$3,FALSE)),"",VLOOKUP(P$4&amp;$B87,INDIRECT("listResultBlock"&amp;$AV88),R$3,FALSE)),"")</f>
        <v/>
      </c>
      <c r="Q88" s="36" t="str">
        <f t="shared" ref="Q88" ca="1" si="1669">IF($B87&lt;=INDIRECT("areaNumBlock"&amp;$AV88),IF( ISBLANK(VLOOKUP(Q$4&amp;$B87,INDIRECT("listResultBlock"&amp;$AV88),Q$3,FALSE)),"",VLOOKUP(Q$4&amp;$B87,INDIRECT("listResultBlock"&amp;$AV88),Q$3,FALSE)),"")</f>
        <v/>
      </c>
      <c r="R88" s="37" t="str">
        <f t="shared" ref="R88" ca="1" si="1670">IF($B87&lt;=INDIRECT("areaNumBlock"&amp;$AV88),IF( ISBLANK(VLOOKUP(R$4&amp;$B87,INDIRECT("listResultBlock"&amp;$AV88),P$3,FALSE)),"",VLOOKUP(R$4&amp;$B87,INDIRECT("listResultBlock"&amp;$AV88),P$3,FALSE)),"")</f>
        <v/>
      </c>
      <c r="S88" s="35" t="str">
        <f t="shared" ref="S88" ca="1" si="1671">IF($B87&lt;=INDIRECT("areaNumBlock"&amp;$AV88),IF( ISBLANK(VLOOKUP(S$4&amp;$B87,INDIRECT("listResultBlock"&amp;$AV88),U$3,FALSE)),"",VLOOKUP(S$4&amp;$B87,INDIRECT("listResultBlock"&amp;$AV88),U$3,FALSE)),"")</f>
        <v/>
      </c>
      <c r="T88" s="36" t="str">
        <f t="shared" ref="T88" ca="1" si="1672">IF($B87&lt;=INDIRECT("areaNumBlock"&amp;$AV88),IF( ISBLANK(VLOOKUP(T$4&amp;$B87,INDIRECT("listResultBlock"&amp;$AV88),T$3,FALSE)),"",VLOOKUP(T$4&amp;$B87,INDIRECT("listResultBlock"&amp;$AV88),T$3,FALSE)),"")</f>
        <v/>
      </c>
      <c r="U88" s="37" t="str">
        <f t="shared" ref="U88" ca="1" si="1673">IF($B87&lt;=INDIRECT("areaNumBlock"&amp;$AV88),IF( ISBLANK(VLOOKUP(U$4&amp;$B87,INDIRECT("listResultBlock"&amp;$AV88),S$3,FALSE)),"",VLOOKUP(U$4&amp;$B87,INDIRECT("listResultBlock"&amp;$AV88),S$3,FALSE)),"")</f>
        <v/>
      </c>
      <c r="V88" s="26"/>
      <c r="W88" s="27"/>
      <c r="X88" s="28"/>
      <c r="Y88" s="35" t="str">
        <f t="shared" ref="Y88" ca="1" si="1674">IF(Y$4&lt;=INDIRECT("areaNumBlock"&amp;$AV88),IF( ISBLANK(VLOOKUP($B87&amp;Y$4,INDIRECT("listResultBlock"&amp;$AV88),Y$3,FALSE)),"",VLOOKUP($B87&amp;Y$4,INDIRECT("listResultBlock"&amp;$AV88),Y$3,FALSE)),"")</f>
        <v/>
      </c>
      <c r="Z88" s="36" t="str">
        <f t="shared" ref="Z88" ca="1" si="1675">IF(Z$4&lt;=INDIRECT("areaNumBlock"&amp;$AV88),IF( ISBLANK(VLOOKUP($B87&amp;Z$4,INDIRECT("listResultBlock"&amp;$AV88),Z$3,FALSE)),"",VLOOKUP($B87&amp;Z$4,INDIRECT("listResultBlock"&amp;$AV88),Z$3,FALSE)),"")</f>
        <v/>
      </c>
      <c r="AA88" s="37" t="str">
        <f t="shared" ref="AA88" ca="1" si="1676">IF(AA$4&lt;=INDIRECT("areaNumBlock"&amp;$AV88),IF( ISBLANK(VLOOKUP($B87&amp;AA$4,INDIRECT("listResultBlock"&amp;$AV88),AA$3,FALSE)),"",VLOOKUP($B87&amp;AA$4,INDIRECT("listResultBlock"&amp;$AV88),AA$3,FALSE)),"")</f>
        <v/>
      </c>
      <c r="AB88" s="35" t="str">
        <f t="shared" ref="AB88" ca="1" si="1677">IF(AB$4&lt;=INDIRECT("areaNumBlock"&amp;$AV88),IF( ISBLANK(VLOOKUP($B87&amp;AB$4,INDIRECT("listResultBlock"&amp;$AV88),AB$3,FALSE)),"",VLOOKUP($B87&amp;AB$4,INDIRECT("listResultBlock"&amp;$AV88),AB$3,FALSE)),"")</f>
        <v/>
      </c>
      <c r="AC88" s="36" t="str">
        <f t="shared" ref="AC88" ca="1" si="1678">IF(AC$4&lt;=INDIRECT("areaNumBlock"&amp;$AV88),IF( ISBLANK(VLOOKUP($B87&amp;AC$4,INDIRECT("listResultBlock"&amp;$AV88),AC$3,FALSE)),"",VLOOKUP($B87&amp;AC$4,INDIRECT("listResultBlock"&amp;$AV88),AC$3,FALSE)),"")</f>
        <v/>
      </c>
      <c r="AD88" s="37" t="str">
        <f t="shared" ref="AD88" ca="1" si="1679">IF(AD$4&lt;=INDIRECT("areaNumBlock"&amp;$AV88),IF( ISBLANK(VLOOKUP($B87&amp;AD$4,INDIRECT("listResultBlock"&amp;$AV88),AD$3,FALSE)),"",VLOOKUP($B87&amp;AD$4,INDIRECT("listResultBlock"&amp;$AV88),AD$3,FALSE)),"")</f>
        <v/>
      </c>
      <c r="AE88" s="35" t="str">
        <f t="shared" ref="AE88" ca="1" si="1680">IF(AE$4&lt;=INDIRECT("areaNumBlock"&amp;$AV88),IF( ISBLANK(VLOOKUP($B87&amp;AE$4,INDIRECT("listResultBlock"&amp;$AV88),AE$3,FALSE)),"",VLOOKUP($B87&amp;AE$4,INDIRECT("listResultBlock"&amp;$AV88),AE$3,FALSE)),"")</f>
        <v/>
      </c>
      <c r="AF88" s="36" t="str">
        <f t="shared" ref="AF88" ca="1" si="1681">IF(AF$4&lt;=INDIRECT("areaNumBlock"&amp;$AV88),IF( ISBLANK(VLOOKUP($B87&amp;AF$4,INDIRECT("listResultBlock"&amp;$AV88),AF$3,FALSE)),"",VLOOKUP($B87&amp;AF$4,INDIRECT("listResultBlock"&amp;$AV88),AF$3,FALSE)),"")</f>
        <v/>
      </c>
      <c r="AG88" s="37" t="str">
        <f t="shared" ref="AG88" ca="1" si="1682">IF(AG$4&lt;=INDIRECT("areaNumBlock"&amp;$AV88),IF( ISBLANK(VLOOKUP($B87&amp;AG$4,INDIRECT("listResultBlock"&amp;$AV88),AG$3,FALSE)),"",VLOOKUP($B87&amp;AG$4,INDIRECT("listResultBlock"&amp;$AV88),AG$3,FALSE)),"")</f>
        <v/>
      </c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105"/>
      <c r="AT88" s="107"/>
      <c r="AU88" s="25">
        <f t="shared" ref="AU88:AV88" si="1683">AU87</f>
        <v>0</v>
      </c>
      <c r="AV88" s="25">
        <f t="shared" si="1683"/>
        <v>4</v>
      </c>
    </row>
    <row r="89" spans="1:48" ht="21" customHeight="1" x14ac:dyDescent="0.4">
      <c r="A89" s="7"/>
      <c r="B89" s="96">
        <v>8</v>
      </c>
      <c r="C89" s="98" t="str">
        <f t="shared" ref="C89" ca="1" si="1684">IF(B89&lt;=INDIRECT("areaNumBlock"&amp;$AV89),INDEX(INDIRECT("listTeamBlock"&amp;$AV89&amp;"b"),B89),"")</f>
        <v>田園調布FC</v>
      </c>
      <c r="D89" s="100" t="str">
        <f t="shared" ref="D89" ca="1" si="1685">IF(OR(D90="",F90=""),"",IF(D90&gt;F90,"〇",IF(D90&lt;F90,IF(E90="◎","不","×"),"△")))</f>
        <v/>
      </c>
      <c r="E89" s="100"/>
      <c r="F89" s="100"/>
      <c r="G89" s="100" t="str">
        <f t="shared" ref="G89" ca="1" si="1686">IF(OR(G90="",I90=""),"",IF(G90&gt;I90,"〇",IF(G90&lt;I90,IF(H90="◎","不","×"),"△")))</f>
        <v/>
      </c>
      <c r="H89" s="100"/>
      <c r="I89" s="100"/>
      <c r="J89" s="100" t="str">
        <f t="shared" ref="J89" ca="1" si="1687">IF(OR(J90="",L90=""),"",IF(J90&gt;L90,"〇",IF(J90&lt;L90,IF(K90="◎","不","×"),"△")))</f>
        <v/>
      </c>
      <c r="K89" s="100"/>
      <c r="L89" s="100"/>
      <c r="M89" s="100" t="str">
        <f t="shared" ref="M89" ca="1" si="1688">IF(OR(M90="",O90=""),"",IF(M90&gt;O90,"〇",IF(M90&lt;O90,IF(N90="◎","不","×"),"△")))</f>
        <v/>
      </c>
      <c r="N89" s="100"/>
      <c r="O89" s="100"/>
      <c r="P89" s="100" t="str">
        <f t="shared" ref="P89" ca="1" si="1689">IF(OR(P90="",R90=""),"",IF(P90&gt;R90,"〇",IF(P90&lt;R90,IF(Q90="◎","不","×"),"△")))</f>
        <v/>
      </c>
      <c r="Q89" s="100"/>
      <c r="R89" s="100"/>
      <c r="S89" s="100" t="str">
        <f t="shared" ref="S89" ca="1" si="1690">IF(OR(S90="",U90=""),"",IF(S90&gt;U90,"〇",IF(S90&lt;U90,IF(T90="◎","不","×"),"△")))</f>
        <v/>
      </c>
      <c r="T89" s="100"/>
      <c r="U89" s="100"/>
      <c r="V89" s="101" t="str">
        <f t="shared" ref="V89" ca="1" si="1691">IF(OR(V90="",X90=""),"",IF(V90&gt;X90,"〇",IF(V90&lt;X90,IF(W90="◎","不","×"),"△")))</f>
        <v/>
      </c>
      <c r="W89" s="102"/>
      <c r="X89" s="103"/>
      <c r="Y89" s="22"/>
      <c r="Z89" s="23"/>
      <c r="AA89" s="24"/>
      <c r="AB89" s="101" t="str">
        <f t="shared" ref="AB89" ca="1" si="1692">IF(OR(AB90="",AD90=""),"",IF(AB90&gt;AD90,"〇",IF(AB90&lt;AD90,IF(AC90="◎","不","×"),"△")))</f>
        <v/>
      </c>
      <c r="AC89" s="102"/>
      <c r="AD89" s="103"/>
      <c r="AE89" s="101" t="str">
        <f t="shared" ref="AE89" ca="1" si="1693">IF(OR(AE90="",AG90=""),"",IF(AE90&gt;AG90,"〇",IF(AE90&lt;AG90,IF(AF90="◎","不","×"),"△")))</f>
        <v/>
      </c>
      <c r="AF89" s="102"/>
      <c r="AG89" s="103"/>
      <c r="AH89" s="95">
        <f t="shared" ref="AH89" ca="1" si="1694">IF(B89&lt;=INDIRECT("areaNumBlock"&amp;$AV90),SUM(AJ89:AM90),"")</f>
        <v>0</v>
      </c>
      <c r="AI89" s="93">
        <f t="shared" ref="AI89" ca="1" si="1695">IF(B89&lt;=INDIRECT("areaNumBlock"&amp;$AV90),AJ89*3+AL89-(AM89*4),"")</f>
        <v>0</v>
      </c>
      <c r="AJ89" s="95">
        <f t="shared" ref="AJ89:AM89" ca="1" si="1696">IF($B89&lt;=INDIRECT("areaNumBlock"&amp;$AV90),COUNTIF($D89:$AG90,AJ$5),"")</f>
        <v>0</v>
      </c>
      <c r="AK89" s="95">
        <f t="shared" ca="1" si="1696"/>
        <v>0</v>
      </c>
      <c r="AL89" s="95">
        <f t="shared" ca="1" si="1696"/>
        <v>0</v>
      </c>
      <c r="AM89" s="95">
        <f t="shared" ca="1" si="1696"/>
        <v>0</v>
      </c>
      <c r="AN89" s="95"/>
      <c r="AO89" s="93">
        <f t="shared" ref="AO89" ca="1" si="1697">IF(B89&lt;=INDIRECT("areaNumBlock"&amp;$AV90),AP89-AQ89,"")</f>
        <v>0</v>
      </c>
      <c r="AP89" s="95">
        <f t="shared" ref="AP89" ca="1" si="1698">IF(B89&lt;=INDIRECT("areaNumBlock"&amp;$AV90),SUM(D90,G90,J90,M90,P90,S90,V90,Y90,AB90,AE90),"")</f>
        <v>0</v>
      </c>
      <c r="AQ89" s="95">
        <f t="shared" ref="AQ89" ca="1" si="1699">IF(B89&lt;=INDIRECT("areaNumBlock"&amp;$AV90),SUM(F90,I90,L90,O90,R90,U90,X90,AA90,AD90,AG90),"")</f>
        <v>0</v>
      </c>
      <c r="AR89" s="95"/>
      <c r="AS89" s="104" t="str">
        <f t="shared" ref="AS89" ca="1" si="1700">IF(AND(AU89=1,B89&lt;=INDIRECT("areaNumBlock"&amp;$AV90)),RANK(AT89,INDIRECT("areaRank"&amp;$AV90),0),"")</f>
        <v/>
      </c>
      <c r="AT89" s="106">
        <f t="shared" ref="AT89" ca="1" si="1701">IF(B89&lt;=INDIRECT("areaNumBlock"&amp;$AV90),AI89*1000000+AN89*100000+AO89*1000+AP89*10+AR89,"")</f>
        <v>0</v>
      </c>
      <c r="AU89" s="25">
        <f t="shared" ref="AU89:AV89" si="1702">AU88</f>
        <v>0</v>
      </c>
      <c r="AV89" s="25">
        <f t="shared" si="1702"/>
        <v>4</v>
      </c>
    </row>
    <row r="90" spans="1:48" ht="21" customHeight="1" x14ac:dyDescent="0.4">
      <c r="A90" s="7"/>
      <c r="B90" s="97"/>
      <c r="C90" s="99"/>
      <c r="D90" s="32" t="str">
        <f t="shared" ref="D90" ca="1" si="1703">IF($B89&lt;=INDIRECT("areaNumBlock"&amp;$AV90),IF( ISBLANK(VLOOKUP(D$4&amp;$B89,INDIRECT("listResultBlock"&amp;$AV90),F$3,FALSE)),"",VLOOKUP(D$4&amp;$B89,INDIRECT("listResultBlock"&amp;$AV90),F$3,FALSE)),"")</f>
        <v/>
      </c>
      <c r="E90" s="33" t="str">
        <f t="shared" ref="E90" ca="1" si="1704">IF($B89&lt;=INDIRECT("areaNumBlock"&amp;$AV90),IF( ISBLANK(VLOOKUP(E$4&amp;$B89,INDIRECT("listResultBlock"&amp;$AV90),E$3,FALSE)),"",VLOOKUP(E$4&amp;$B89,INDIRECT("listResultBlock"&amp;$AV90),E$3,FALSE)),"")</f>
        <v/>
      </c>
      <c r="F90" s="34" t="str">
        <f t="shared" ref="F90" ca="1" si="1705">IF($B89&lt;=INDIRECT("areaNumBlock"&amp;$AV90),IF( ISBLANK(VLOOKUP(F$4&amp;$B89,INDIRECT("listResultBlock"&amp;$AV90),D$3,FALSE)),"",VLOOKUP(F$4&amp;$B89,INDIRECT("listResultBlock"&amp;$AV90),D$3,FALSE)),"")</f>
        <v/>
      </c>
      <c r="G90" s="32" t="str">
        <f t="shared" ref="G90" ca="1" si="1706">IF($B89&lt;=INDIRECT("areaNumBlock"&amp;$AV90),IF( ISBLANK(VLOOKUP(G$4&amp;$B89,INDIRECT("listResultBlock"&amp;$AV90),I$3,FALSE)),"",VLOOKUP(G$4&amp;$B89,INDIRECT("listResultBlock"&amp;$AV90),I$3,FALSE)),"")</f>
        <v/>
      </c>
      <c r="H90" s="33" t="str">
        <f t="shared" ref="H90" ca="1" si="1707">IF($B89&lt;=INDIRECT("areaNumBlock"&amp;$AV90),IF( ISBLANK(VLOOKUP(H$4&amp;$B89,INDIRECT("listResultBlock"&amp;$AV90),H$3,FALSE)),"",VLOOKUP(H$4&amp;$B89,INDIRECT("listResultBlock"&amp;$AV90),H$3,FALSE)),"")</f>
        <v/>
      </c>
      <c r="I90" s="34" t="str">
        <f t="shared" ref="I90" ca="1" si="1708">IF($B89&lt;=INDIRECT("areaNumBlock"&amp;$AV90),IF( ISBLANK(VLOOKUP(I$4&amp;$B89,INDIRECT("listResultBlock"&amp;$AV90),G$3,FALSE)),"",VLOOKUP(I$4&amp;$B89,INDIRECT("listResultBlock"&amp;$AV90),G$3,FALSE)),"")</f>
        <v/>
      </c>
      <c r="J90" s="32" t="str">
        <f t="shared" ref="J90" ca="1" si="1709">IF($B89&lt;=INDIRECT("areaNumBlock"&amp;$AV90),IF( ISBLANK(VLOOKUP(J$4&amp;$B89,INDIRECT("listResultBlock"&amp;$AV90),L$3,FALSE)),"",VLOOKUP(J$4&amp;$B89,INDIRECT("listResultBlock"&amp;$AV90),L$3,FALSE)),"")</f>
        <v/>
      </c>
      <c r="K90" s="33" t="str">
        <f t="shared" ref="K90" ca="1" si="1710">IF($B89&lt;=INDIRECT("areaNumBlock"&amp;$AV90),IF( ISBLANK(VLOOKUP(K$4&amp;$B89,INDIRECT("listResultBlock"&amp;$AV90),K$3,FALSE)),"",VLOOKUP(K$4&amp;$B89,INDIRECT("listResultBlock"&amp;$AV90),K$3,FALSE)),"")</f>
        <v/>
      </c>
      <c r="L90" s="34" t="str">
        <f t="shared" ref="L90" ca="1" si="1711">IF($B89&lt;=INDIRECT("areaNumBlock"&amp;$AV90),IF( ISBLANK(VLOOKUP(L$4&amp;$B89,INDIRECT("listResultBlock"&amp;$AV90),J$3,FALSE)),"",VLOOKUP(L$4&amp;$B89,INDIRECT("listResultBlock"&amp;$AV90),J$3,FALSE)),"")</f>
        <v/>
      </c>
      <c r="M90" s="32" t="str">
        <f t="shared" ref="M90" ca="1" si="1712">IF($B89&lt;=INDIRECT("areaNumBlock"&amp;$AV90),IF( ISBLANK(VLOOKUP(M$4&amp;$B89,INDIRECT("listResultBlock"&amp;$AV90),O$3,FALSE)),"",VLOOKUP(M$4&amp;$B89,INDIRECT("listResultBlock"&amp;$AV90),O$3,FALSE)),"")</f>
        <v/>
      </c>
      <c r="N90" s="33" t="str">
        <f t="shared" ref="N90" ca="1" si="1713">IF($B89&lt;=INDIRECT("areaNumBlock"&amp;$AV90),IF( ISBLANK(VLOOKUP(N$4&amp;$B89,INDIRECT("listResultBlock"&amp;$AV90),N$3,FALSE)),"",VLOOKUP(N$4&amp;$B89,INDIRECT("listResultBlock"&amp;$AV90),N$3,FALSE)),"")</f>
        <v/>
      </c>
      <c r="O90" s="34" t="str">
        <f t="shared" ref="O90" ca="1" si="1714">IF($B89&lt;=INDIRECT("areaNumBlock"&amp;$AV90),IF( ISBLANK(VLOOKUP(O$4&amp;$B89,INDIRECT("listResultBlock"&amp;$AV90),M$3,FALSE)),"",VLOOKUP(O$4&amp;$B89,INDIRECT("listResultBlock"&amp;$AV90),M$3,FALSE)),"")</f>
        <v/>
      </c>
      <c r="P90" s="32" t="str">
        <f t="shared" ref="P90" ca="1" si="1715">IF($B89&lt;=INDIRECT("areaNumBlock"&amp;$AV90),IF( ISBLANK(VLOOKUP(P$4&amp;$B89,INDIRECT("listResultBlock"&amp;$AV90),R$3,FALSE)),"",VLOOKUP(P$4&amp;$B89,INDIRECT("listResultBlock"&amp;$AV90),R$3,FALSE)),"")</f>
        <v/>
      </c>
      <c r="Q90" s="33" t="str">
        <f t="shared" ref="Q90" ca="1" si="1716">IF($B89&lt;=INDIRECT("areaNumBlock"&amp;$AV90),IF( ISBLANK(VLOOKUP(Q$4&amp;$B89,INDIRECT("listResultBlock"&amp;$AV90),Q$3,FALSE)),"",VLOOKUP(Q$4&amp;$B89,INDIRECT("listResultBlock"&amp;$AV90),Q$3,FALSE)),"")</f>
        <v/>
      </c>
      <c r="R90" s="34" t="str">
        <f t="shared" ref="R90" ca="1" si="1717">IF($B89&lt;=INDIRECT("areaNumBlock"&amp;$AV90),IF( ISBLANK(VLOOKUP(R$4&amp;$B89,INDIRECT("listResultBlock"&amp;$AV90),P$3,FALSE)),"",VLOOKUP(R$4&amp;$B89,INDIRECT("listResultBlock"&amp;$AV90),P$3,FALSE)),"")</f>
        <v/>
      </c>
      <c r="S90" s="32" t="str">
        <f t="shared" ref="S90" ca="1" si="1718">IF($B89&lt;=INDIRECT("areaNumBlock"&amp;$AV90),IF( ISBLANK(VLOOKUP(S$4&amp;$B89,INDIRECT("listResultBlock"&amp;$AV90),U$3,FALSE)),"",VLOOKUP(S$4&amp;$B89,INDIRECT("listResultBlock"&amp;$AV90),U$3,FALSE)),"")</f>
        <v/>
      </c>
      <c r="T90" s="33" t="str">
        <f t="shared" ref="T90" ca="1" si="1719">IF($B89&lt;=INDIRECT("areaNumBlock"&amp;$AV90),IF( ISBLANK(VLOOKUP(T$4&amp;$B89,INDIRECT("listResultBlock"&amp;$AV90),T$3,FALSE)),"",VLOOKUP(T$4&amp;$B89,INDIRECT("listResultBlock"&amp;$AV90),T$3,FALSE)),"")</f>
        <v/>
      </c>
      <c r="U90" s="34" t="str">
        <f t="shared" ref="U90" ca="1" si="1720">IF($B89&lt;=INDIRECT("areaNumBlock"&amp;$AV90),IF( ISBLANK(VLOOKUP(U$4&amp;$B89,INDIRECT("listResultBlock"&amp;$AV90),S$3,FALSE)),"",VLOOKUP(U$4&amp;$B89,INDIRECT("listResultBlock"&amp;$AV90),S$3,FALSE)),"")</f>
        <v/>
      </c>
      <c r="V90" s="32" t="str">
        <f t="shared" ref="V90" ca="1" si="1721">IF($B89&lt;=INDIRECT("areaNumBlock"&amp;$AV90),IF( ISBLANK(VLOOKUP(V$4&amp;$B89,INDIRECT("listResultBlock"&amp;$AV90),X$3,FALSE)),"",VLOOKUP(V$4&amp;$B89,INDIRECT("listResultBlock"&amp;$AV90),X$3,FALSE)),"")</f>
        <v/>
      </c>
      <c r="W90" s="33" t="str">
        <f t="shared" ref="W90" ca="1" si="1722">IF($B89&lt;=INDIRECT("areaNumBlock"&amp;$AV90),IF( ISBLANK(VLOOKUP(W$4&amp;$B89,INDIRECT("listResultBlock"&amp;$AV90),W$3,FALSE)),"",VLOOKUP(W$4&amp;$B89,INDIRECT("listResultBlock"&amp;$AV90),W$3,FALSE)),"")</f>
        <v/>
      </c>
      <c r="X90" s="34" t="str">
        <f t="shared" ref="X90" ca="1" si="1723">IF($B89&lt;=INDIRECT("areaNumBlock"&amp;$AV90),IF( ISBLANK(VLOOKUP(X$4&amp;$B89,INDIRECT("listResultBlock"&amp;$AV90),V$3,FALSE)),"",VLOOKUP(X$4&amp;$B89,INDIRECT("listResultBlock"&amp;$AV90),V$3,FALSE)),"")</f>
        <v/>
      </c>
      <c r="Y90" s="26"/>
      <c r="Z90" s="27"/>
      <c r="AA90" s="28"/>
      <c r="AB90" s="32" t="str">
        <f t="shared" ref="AB90" ca="1" si="1724">IF(AB$4&lt;=INDIRECT("areaNumBlock"&amp;$AV90),IF( ISBLANK(VLOOKUP($B89&amp;AB$4,INDIRECT("listResultBlock"&amp;$AV90),AB$3,FALSE)),"",VLOOKUP($B89&amp;AB$4,INDIRECT("listResultBlock"&amp;$AV90),AB$3,FALSE)),"")</f>
        <v/>
      </c>
      <c r="AC90" s="33" t="str">
        <f t="shared" ref="AC90" ca="1" si="1725">IF(AC$4&lt;=INDIRECT("areaNumBlock"&amp;$AV90),IF( ISBLANK(VLOOKUP($B89&amp;AC$4,INDIRECT("listResultBlock"&amp;$AV90),AC$3,FALSE)),"",VLOOKUP($B89&amp;AC$4,INDIRECT("listResultBlock"&amp;$AV90),AC$3,FALSE)),"")</f>
        <v/>
      </c>
      <c r="AD90" s="34" t="str">
        <f t="shared" ref="AD90" ca="1" si="1726">IF(AD$4&lt;=INDIRECT("areaNumBlock"&amp;$AV90),IF( ISBLANK(VLOOKUP($B89&amp;AD$4,INDIRECT("listResultBlock"&amp;$AV90),AD$3,FALSE)),"",VLOOKUP($B89&amp;AD$4,INDIRECT("listResultBlock"&amp;$AV90),AD$3,FALSE)),"")</f>
        <v/>
      </c>
      <c r="AE90" s="32" t="str">
        <f t="shared" ref="AE90" ca="1" si="1727">IF(AE$4&lt;=INDIRECT("areaNumBlock"&amp;$AV90),IF( ISBLANK(VLOOKUP($B89&amp;AE$4,INDIRECT("listResultBlock"&amp;$AV90),AE$3,FALSE)),"",VLOOKUP($B89&amp;AE$4,INDIRECT("listResultBlock"&amp;$AV90),AE$3,FALSE)),"")</f>
        <v/>
      </c>
      <c r="AF90" s="33" t="str">
        <f t="shared" ref="AF90" ca="1" si="1728">IF(AF$4&lt;=INDIRECT("areaNumBlock"&amp;$AV90),IF( ISBLANK(VLOOKUP($B89&amp;AF$4,INDIRECT("listResultBlock"&amp;$AV90),AF$3,FALSE)),"",VLOOKUP($B89&amp;AF$4,INDIRECT("listResultBlock"&amp;$AV90),AF$3,FALSE)),"")</f>
        <v/>
      </c>
      <c r="AG90" s="34" t="str">
        <f t="shared" ref="AG90" ca="1" si="1729">IF(AG$4&lt;=INDIRECT("areaNumBlock"&amp;$AV90),IF( ISBLANK(VLOOKUP($B89&amp;AG$4,INDIRECT("listResultBlock"&amp;$AV90),AG$3,FALSE)),"",VLOOKUP($B89&amp;AG$4,INDIRECT("listResultBlock"&amp;$AV90),AG$3,FALSE)),"")</f>
        <v/>
      </c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105"/>
      <c r="AT90" s="107"/>
      <c r="AU90" s="25">
        <f t="shared" ref="AU90:AV90" si="1730">AU89</f>
        <v>0</v>
      </c>
      <c r="AV90" s="25">
        <f t="shared" si="1730"/>
        <v>4</v>
      </c>
    </row>
    <row r="91" spans="1:48" ht="21" customHeight="1" x14ac:dyDescent="0.4">
      <c r="A91" s="7"/>
      <c r="B91" s="96">
        <v>9</v>
      </c>
      <c r="C91" s="98" t="str">
        <f t="shared" ref="C91" ca="1" si="1731">IF(B91&lt;=INDIRECT("areaNumBlock"&amp;$AV91),INDEX(INDIRECT("listTeamBlock"&amp;$AV91&amp;"b"),B91),"")</f>
        <v/>
      </c>
      <c r="D91" s="108" t="str">
        <f t="shared" ref="D91" ca="1" si="1732">IF(OR(D92="",F92=""),"",IF(D92&gt;F92,"〇",IF(D92&lt;F92,IF(E92="◎","不","×"),"△")))</f>
        <v/>
      </c>
      <c r="E91" s="108"/>
      <c r="F91" s="108"/>
      <c r="G91" s="108" t="str">
        <f t="shared" ref="G91" ca="1" si="1733">IF(OR(G92="",I92=""),"",IF(G92&gt;I92,"〇",IF(G92&lt;I92,IF(H92="◎","不","×"),"△")))</f>
        <v/>
      </c>
      <c r="H91" s="108"/>
      <c r="I91" s="108"/>
      <c r="J91" s="108" t="str">
        <f t="shared" ref="J91" ca="1" si="1734">IF(OR(J92="",L92=""),"",IF(J92&gt;L92,"〇",IF(J92&lt;L92,IF(K92="◎","不","×"),"△")))</f>
        <v/>
      </c>
      <c r="K91" s="108"/>
      <c r="L91" s="108"/>
      <c r="M91" s="108" t="str">
        <f t="shared" ref="M91" ca="1" si="1735">IF(OR(M92="",O92=""),"",IF(M92&gt;O92,"〇",IF(M92&lt;O92,IF(N92="◎","不","×"),"△")))</f>
        <v/>
      </c>
      <c r="N91" s="108"/>
      <c r="O91" s="108"/>
      <c r="P91" s="108" t="str">
        <f t="shared" ref="P91" ca="1" si="1736">IF(OR(P92="",R92=""),"",IF(P92&gt;R92,"〇",IF(P92&lt;R92,IF(Q92="◎","不","×"),"△")))</f>
        <v/>
      </c>
      <c r="Q91" s="108"/>
      <c r="R91" s="108"/>
      <c r="S91" s="108" t="str">
        <f t="shared" ref="S91" ca="1" si="1737">IF(OR(S92="",U92=""),"",IF(S92&gt;U92,"〇",IF(S92&lt;U92,IF(T92="◎","不","×"),"△")))</f>
        <v/>
      </c>
      <c r="T91" s="108"/>
      <c r="U91" s="108"/>
      <c r="V91" s="109" t="str">
        <f t="shared" ref="V91" ca="1" si="1738">IF(OR(V92="",X92=""),"",IF(V92&gt;X92,"〇",IF(V92&lt;X92,IF(W92="◎","不","×"),"△")))</f>
        <v/>
      </c>
      <c r="W91" s="110"/>
      <c r="X91" s="111"/>
      <c r="Y91" s="109" t="str">
        <f t="shared" ref="Y91" ca="1" si="1739">IF(OR(Y92="",AA92=""),"",IF(Y92&gt;AA92,"〇",IF(Y92&lt;AA92,IF(Z92="◎","不","×"),"△")))</f>
        <v/>
      </c>
      <c r="Z91" s="110"/>
      <c r="AA91" s="111"/>
      <c r="AB91" s="22"/>
      <c r="AC91" s="23"/>
      <c r="AD91" s="24"/>
      <c r="AE91" s="109" t="str">
        <f ca="1">IF(OR(AE92="",AG92=""),"",IF(AE92&gt;AG92,"〇",IF(AE92&lt;AG92,IF(AF92="◎","不","×"),"△")))</f>
        <v/>
      </c>
      <c r="AF91" s="110"/>
      <c r="AG91" s="111"/>
      <c r="AH91" s="95" t="str">
        <f t="shared" ref="AH91" ca="1" si="1740">IF(B91&lt;=INDIRECT("areaNumBlock"&amp;$AV92),SUM(AJ91:AM92),"")</f>
        <v/>
      </c>
      <c r="AI91" s="93" t="str">
        <f t="shared" ref="AI91" ca="1" si="1741">IF(B91&lt;=INDIRECT("areaNumBlock"&amp;$AV92),AJ91*3+AL91-(AM91*4),"")</f>
        <v/>
      </c>
      <c r="AJ91" s="95" t="str">
        <f t="shared" ref="AJ91:AM91" ca="1" si="1742">IF($B91&lt;=INDIRECT("areaNumBlock"&amp;$AV92),COUNTIF($D91:$AG92,AJ$5),"")</f>
        <v/>
      </c>
      <c r="AK91" s="95" t="str">
        <f t="shared" ca="1" si="1742"/>
        <v/>
      </c>
      <c r="AL91" s="95" t="str">
        <f t="shared" ca="1" si="1742"/>
        <v/>
      </c>
      <c r="AM91" s="95" t="str">
        <f t="shared" ca="1" si="1742"/>
        <v/>
      </c>
      <c r="AN91" s="95"/>
      <c r="AO91" s="93" t="str">
        <f t="shared" ref="AO91" ca="1" si="1743">IF(B91&lt;=INDIRECT("areaNumBlock"&amp;$AV92),AP91-AQ91,"")</f>
        <v/>
      </c>
      <c r="AP91" s="95" t="str">
        <f t="shared" ref="AP91" ca="1" si="1744">IF(B91&lt;=INDIRECT("areaNumBlock"&amp;$AV92),SUM(D92,G92,J92,M92,P92,S92,V92,Y92,AB92,AE92),"")</f>
        <v/>
      </c>
      <c r="AQ91" s="95" t="str">
        <f t="shared" ref="AQ91" ca="1" si="1745">IF(B91&lt;=INDIRECT("areaNumBlock"&amp;$AV92),SUM(F92,I92,L92,O92,R92,U92,X92,AA92,AD92,AG92),"")</f>
        <v/>
      </c>
      <c r="AR91" s="95"/>
      <c r="AS91" s="104" t="str">
        <f t="shared" ref="AS91" ca="1" si="1746">IF(AND(AU91=1,B91&lt;=INDIRECT("areaNumBlock"&amp;$AV92)),RANK(AT91,INDIRECT("areaRank"&amp;$AV92),0),"")</f>
        <v/>
      </c>
      <c r="AT91" s="106" t="str">
        <f t="shared" ref="AT91" ca="1" si="1747">IF(B91&lt;=INDIRECT("areaNumBlock"&amp;$AV92),AI91*1000000+AN91*100000+AO91*1000+AP91*10+AR91,"")</f>
        <v/>
      </c>
      <c r="AU91" s="25">
        <f t="shared" ref="AU91:AV91" si="1748">AU90</f>
        <v>0</v>
      </c>
      <c r="AV91" s="25">
        <f t="shared" si="1748"/>
        <v>4</v>
      </c>
    </row>
    <row r="92" spans="1:48" ht="21" customHeight="1" x14ac:dyDescent="0.4">
      <c r="A92" s="7"/>
      <c r="B92" s="97"/>
      <c r="C92" s="99"/>
      <c r="D92" s="35" t="str">
        <f t="shared" ref="D92" ca="1" si="1749">IF($B91&lt;=INDIRECT("areaNumBlock"&amp;$AV92),IF( ISBLANK(VLOOKUP(D$4&amp;$B91,INDIRECT("listResultBlock"&amp;$AV92),F$3,FALSE)),"",VLOOKUP(D$4&amp;$B91,INDIRECT("listResultBlock"&amp;$AV92),F$3,FALSE)),"")</f>
        <v/>
      </c>
      <c r="E92" s="36" t="str">
        <f t="shared" ref="E92" ca="1" si="1750">IF($B91&lt;=INDIRECT("areaNumBlock"&amp;$AV92),IF( ISBLANK(VLOOKUP(E$4&amp;$B91,INDIRECT("listResultBlock"&amp;$AV92),E$3,FALSE)),"",VLOOKUP(E$4&amp;$B91,INDIRECT("listResultBlock"&amp;$AV92),E$3,FALSE)),"")</f>
        <v/>
      </c>
      <c r="F92" s="37" t="str">
        <f t="shared" ref="F92" ca="1" si="1751">IF($B91&lt;=INDIRECT("areaNumBlock"&amp;$AV92),IF( ISBLANK(VLOOKUP(F$4&amp;$B91,INDIRECT("listResultBlock"&amp;$AV92),D$3,FALSE)),"",VLOOKUP(F$4&amp;$B91,INDIRECT("listResultBlock"&amp;$AV92),D$3,FALSE)),"")</f>
        <v/>
      </c>
      <c r="G92" s="35" t="str">
        <f t="shared" ref="G92" ca="1" si="1752">IF($B91&lt;=INDIRECT("areaNumBlock"&amp;$AV92),IF( ISBLANK(VLOOKUP(G$4&amp;$B91,INDIRECT("listResultBlock"&amp;$AV92),I$3,FALSE)),"",VLOOKUP(G$4&amp;$B91,INDIRECT("listResultBlock"&amp;$AV92),I$3,FALSE)),"")</f>
        <v/>
      </c>
      <c r="H92" s="36" t="str">
        <f t="shared" ref="H92" ca="1" si="1753">IF($B91&lt;=INDIRECT("areaNumBlock"&amp;$AV92),IF( ISBLANK(VLOOKUP(H$4&amp;$B91,INDIRECT("listResultBlock"&amp;$AV92),H$3,FALSE)),"",VLOOKUP(H$4&amp;$B91,INDIRECT("listResultBlock"&amp;$AV92),H$3,FALSE)),"")</f>
        <v/>
      </c>
      <c r="I92" s="37" t="str">
        <f t="shared" ref="I92" ca="1" si="1754">IF($B91&lt;=INDIRECT("areaNumBlock"&amp;$AV92),IF( ISBLANK(VLOOKUP(I$4&amp;$B91,INDIRECT("listResultBlock"&amp;$AV92),G$3,FALSE)),"",VLOOKUP(I$4&amp;$B91,INDIRECT("listResultBlock"&amp;$AV92),G$3,FALSE)),"")</f>
        <v/>
      </c>
      <c r="J92" s="35" t="str">
        <f t="shared" ref="J92" ca="1" si="1755">IF($B91&lt;=INDIRECT("areaNumBlock"&amp;$AV92),IF( ISBLANK(VLOOKUP(J$4&amp;$B91,INDIRECT("listResultBlock"&amp;$AV92),L$3,FALSE)),"",VLOOKUP(J$4&amp;$B91,INDIRECT("listResultBlock"&amp;$AV92),L$3,FALSE)),"")</f>
        <v/>
      </c>
      <c r="K92" s="36" t="str">
        <f t="shared" ref="K92" ca="1" si="1756">IF($B91&lt;=INDIRECT("areaNumBlock"&amp;$AV92),IF( ISBLANK(VLOOKUP(K$4&amp;$B91,INDIRECT("listResultBlock"&amp;$AV92),K$3,FALSE)),"",VLOOKUP(K$4&amp;$B91,INDIRECT("listResultBlock"&amp;$AV92),K$3,FALSE)),"")</f>
        <v/>
      </c>
      <c r="L92" s="37" t="str">
        <f t="shared" ref="L92" ca="1" si="1757">IF($B91&lt;=INDIRECT("areaNumBlock"&amp;$AV92),IF( ISBLANK(VLOOKUP(L$4&amp;$B91,INDIRECT("listResultBlock"&amp;$AV92),J$3,FALSE)),"",VLOOKUP(L$4&amp;$B91,INDIRECT("listResultBlock"&amp;$AV92),J$3,FALSE)),"")</f>
        <v/>
      </c>
      <c r="M92" s="35" t="str">
        <f t="shared" ref="M92" ca="1" si="1758">IF($B91&lt;=INDIRECT("areaNumBlock"&amp;$AV92),IF( ISBLANK(VLOOKUP(M$4&amp;$B91,INDIRECT("listResultBlock"&amp;$AV92),O$3,FALSE)),"",VLOOKUP(M$4&amp;$B91,INDIRECT("listResultBlock"&amp;$AV92),O$3,FALSE)),"")</f>
        <v/>
      </c>
      <c r="N92" s="36" t="str">
        <f t="shared" ref="N92" ca="1" si="1759">IF($B91&lt;=INDIRECT("areaNumBlock"&amp;$AV92),IF( ISBLANK(VLOOKUP(N$4&amp;$B91,INDIRECT("listResultBlock"&amp;$AV92),N$3,FALSE)),"",VLOOKUP(N$4&amp;$B91,INDIRECT("listResultBlock"&amp;$AV92),N$3,FALSE)),"")</f>
        <v/>
      </c>
      <c r="O92" s="37" t="str">
        <f t="shared" ref="O92" ca="1" si="1760">IF($B91&lt;=INDIRECT("areaNumBlock"&amp;$AV92),IF( ISBLANK(VLOOKUP(O$4&amp;$B91,INDIRECT("listResultBlock"&amp;$AV92),M$3,FALSE)),"",VLOOKUP(O$4&amp;$B91,INDIRECT("listResultBlock"&amp;$AV92),M$3,FALSE)),"")</f>
        <v/>
      </c>
      <c r="P92" s="35" t="str">
        <f t="shared" ref="P92" ca="1" si="1761">IF($B91&lt;=INDIRECT("areaNumBlock"&amp;$AV92),IF( ISBLANK(VLOOKUP(P$4&amp;$B91,INDIRECT("listResultBlock"&amp;$AV92),R$3,FALSE)),"",VLOOKUP(P$4&amp;$B91,INDIRECT("listResultBlock"&amp;$AV92),R$3,FALSE)),"")</f>
        <v/>
      </c>
      <c r="Q92" s="36" t="str">
        <f t="shared" ref="Q92" ca="1" si="1762">IF($B91&lt;=INDIRECT("areaNumBlock"&amp;$AV92),IF( ISBLANK(VLOOKUP(Q$4&amp;$B91,INDIRECT("listResultBlock"&amp;$AV92),Q$3,FALSE)),"",VLOOKUP(Q$4&amp;$B91,INDIRECT("listResultBlock"&amp;$AV92),Q$3,FALSE)),"")</f>
        <v/>
      </c>
      <c r="R92" s="37" t="str">
        <f t="shared" ref="R92" ca="1" si="1763">IF($B91&lt;=INDIRECT("areaNumBlock"&amp;$AV92),IF( ISBLANK(VLOOKUP(R$4&amp;$B91,INDIRECT("listResultBlock"&amp;$AV92),P$3,FALSE)),"",VLOOKUP(R$4&amp;$B91,INDIRECT("listResultBlock"&amp;$AV92),P$3,FALSE)),"")</f>
        <v/>
      </c>
      <c r="S92" s="35" t="str">
        <f t="shared" ref="S92" ca="1" si="1764">IF($B91&lt;=INDIRECT("areaNumBlock"&amp;$AV92),IF( ISBLANK(VLOOKUP(S$4&amp;$B91,INDIRECT("listResultBlock"&amp;$AV92),U$3,FALSE)),"",VLOOKUP(S$4&amp;$B91,INDIRECT("listResultBlock"&amp;$AV92),U$3,FALSE)),"")</f>
        <v/>
      </c>
      <c r="T92" s="36" t="str">
        <f t="shared" ref="T92" ca="1" si="1765">IF($B91&lt;=INDIRECT("areaNumBlock"&amp;$AV92),IF( ISBLANK(VLOOKUP(T$4&amp;$B91,INDIRECT("listResultBlock"&amp;$AV92),T$3,FALSE)),"",VLOOKUP(T$4&amp;$B91,INDIRECT("listResultBlock"&amp;$AV92),T$3,FALSE)),"")</f>
        <v/>
      </c>
      <c r="U92" s="37" t="str">
        <f t="shared" ref="U92" ca="1" si="1766">IF($B91&lt;=INDIRECT("areaNumBlock"&amp;$AV92),IF( ISBLANK(VLOOKUP(U$4&amp;$B91,INDIRECT("listResultBlock"&amp;$AV92),S$3,FALSE)),"",VLOOKUP(U$4&amp;$B91,INDIRECT("listResultBlock"&amp;$AV92),S$3,FALSE)),"")</f>
        <v/>
      </c>
      <c r="V92" s="35" t="str">
        <f t="shared" ref="V92" ca="1" si="1767">IF($B91&lt;=INDIRECT("areaNumBlock"&amp;$AV92),IF( ISBLANK(VLOOKUP(V$4&amp;$B91,INDIRECT("listResultBlock"&amp;$AV92),X$3,FALSE)),"",VLOOKUP(V$4&amp;$B91,INDIRECT("listResultBlock"&amp;$AV92),X$3,FALSE)),"")</f>
        <v/>
      </c>
      <c r="W92" s="36" t="str">
        <f t="shared" ref="W92" ca="1" si="1768">IF($B91&lt;=INDIRECT("areaNumBlock"&amp;$AV92),IF( ISBLANK(VLOOKUP(W$4&amp;$B91,INDIRECT("listResultBlock"&amp;$AV92),W$3,FALSE)),"",VLOOKUP(W$4&amp;$B91,INDIRECT("listResultBlock"&amp;$AV92),W$3,FALSE)),"")</f>
        <v/>
      </c>
      <c r="X92" s="37" t="str">
        <f t="shared" ref="X92" ca="1" si="1769">IF($B91&lt;=INDIRECT("areaNumBlock"&amp;$AV92),IF( ISBLANK(VLOOKUP(X$4&amp;$B91,INDIRECT("listResultBlock"&amp;$AV92),V$3,FALSE)),"",VLOOKUP(X$4&amp;$B91,INDIRECT("listResultBlock"&amp;$AV92),V$3,FALSE)),"")</f>
        <v/>
      </c>
      <c r="Y92" s="35" t="str">
        <f t="shared" ref="Y92" ca="1" si="1770">IF($B91&lt;=INDIRECT("areaNumBlock"&amp;$AV92),IF( ISBLANK(VLOOKUP(Y$4&amp;$B91,INDIRECT("listResultBlock"&amp;$AV92),AA$3,FALSE)),"",VLOOKUP(Y$4&amp;$B91,INDIRECT("listResultBlock"&amp;$AV92),AA$3,FALSE)),"")</f>
        <v/>
      </c>
      <c r="Z92" s="36" t="str">
        <f t="shared" ref="Z92" ca="1" si="1771">IF($B91&lt;=INDIRECT("areaNumBlock"&amp;$AV92),IF( ISBLANK(VLOOKUP(Z$4&amp;$B91,INDIRECT("listResultBlock"&amp;$AV92),Z$3,FALSE)),"",VLOOKUP(Z$4&amp;$B91,INDIRECT("listResultBlock"&amp;$AV92),Z$3,FALSE)),"")</f>
        <v/>
      </c>
      <c r="AA92" s="37" t="str">
        <f t="shared" ref="AA92" ca="1" si="1772">IF($B91&lt;=INDIRECT("areaNumBlock"&amp;$AV92),IF( ISBLANK(VLOOKUP(AA$4&amp;$B91,INDIRECT("listResultBlock"&amp;$AV92),Y$3,FALSE)),"",VLOOKUP(AA$4&amp;$B91,INDIRECT("listResultBlock"&amp;$AV92),Y$3,FALSE)),"")</f>
        <v/>
      </c>
      <c r="AB92" s="26"/>
      <c r="AC92" s="27"/>
      <c r="AD92" s="28"/>
      <c r="AE92" s="35" t="str">
        <f t="shared" ref="AE92" ca="1" si="1773">IF(AE$4&lt;=INDIRECT("areaNumBlock"&amp;$AV92),IF( ISBLANK(VLOOKUP($B91&amp;AE$4,INDIRECT("listResultBlock"&amp;$AV92),AE$3,FALSE)),"",VLOOKUP($B91&amp;AE$4,INDIRECT("listResultBlock"&amp;$AV92),AE$3,FALSE)),"")</f>
        <v/>
      </c>
      <c r="AF92" s="36" t="str">
        <f t="shared" ref="AF92" ca="1" si="1774">IF(AF$4&lt;=INDIRECT("areaNumBlock"&amp;$AV92),IF( ISBLANK(VLOOKUP($B91&amp;AF$4,INDIRECT("listResultBlock"&amp;$AV92),AF$3,FALSE)),"",VLOOKUP($B91&amp;AF$4,INDIRECT("listResultBlock"&amp;$AV92),AF$3,FALSE)),"")</f>
        <v/>
      </c>
      <c r="AG92" s="37" t="str">
        <f t="shared" ref="AG92" ca="1" si="1775">IF(AG$4&lt;=INDIRECT("areaNumBlock"&amp;$AV92),IF( ISBLANK(VLOOKUP($B91&amp;AG$4,INDIRECT("listResultBlock"&amp;$AV92),AG$3,FALSE)),"",VLOOKUP($B91&amp;AG$4,INDIRECT("listResultBlock"&amp;$AV92),AG$3,FALSE)),"")</f>
        <v/>
      </c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105"/>
      <c r="AT92" s="107"/>
      <c r="AU92" s="25">
        <f t="shared" ref="AU92:AV92" si="1776">AU91</f>
        <v>0</v>
      </c>
      <c r="AV92" s="25">
        <f t="shared" si="1776"/>
        <v>4</v>
      </c>
    </row>
    <row r="93" spans="1:48" ht="21" customHeight="1" x14ac:dyDescent="0.4">
      <c r="A93" s="7"/>
      <c r="B93" s="96">
        <v>10</v>
      </c>
      <c r="C93" s="98" t="str">
        <f t="shared" ref="C93" ca="1" si="1777">IF(B93&lt;=INDIRECT("areaNumBlock"&amp;$AV93),INDEX(INDIRECT("listTeamBlock"&amp;$AV93&amp;"b"),B93),"")</f>
        <v/>
      </c>
      <c r="D93" s="100" t="str">
        <f t="shared" ref="D93" ca="1" si="1778">IF(OR(D94="",F94=""),"",IF(D94&gt;F94,"〇",IF(D94&lt;F94,IF(E94="◎","不","×"),"△")))</f>
        <v/>
      </c>
      <c r="E93" s="100"/>
      <c r="F93" s="100"/>
      <c r="G93" s="100" t="str">
        <f t="shared" ref="G93" ca="1" si="1779">IF(OR(G94="",I94=""),"",IF(G94&gt;I94,"〇",IF(G94&lt;I94,IF(H94="◎","不","×"),"△")))</f>
        <v/>
      </c>
      <c r="H93" s="100"/>
      <c r="I93" s="100"/>
      <c r="J93" s="100" t="str">
        <f t="shared" ref="J93" ca="1" si="1780">IF(OR(J94="",L94=""),"",IF(J94&gt;L94,"〇",IF(J94&lt;L94,IF(K94="◎","不","×"),"△")))</f>
        <v/>
      </c>
      <c r="K93" s="100"/>
      <c r="L93" s="100"/>
      <c r="M93" s="100" t="str">
        <f t="shared" ref="M93" ca="1" si="1781">IF(OR(M94="",O94=""),"",IF(M94&gt;O94,"〇",IF(M94&lt;O94,IF(N94="◎","不","×"),"△")))</f>
        <v/>
      </c>
      <c r="N93" s="100"/>
      <c r="O93" s="100"/>
      <c r="P93" s="100" t="str">
        <f t="shared" ref="P93" ca="1" si="1782">IF(OR(P94="",R94=""),"",IF(P94&gt;R94,"〇",IF(P94&lt;R94,IF(Q94="◎","不","×"),"△")))</f>
        <v/>
      </c>
      <c r="Q93" s="100"/>
      <c r="R93" s="100"/>
      <c r="S93" s="100" t="str">
        <f t="shared" ref="S93" ca="1" si="1783">IF(OR(S94="",U94=""),"",IF(S94&gt;U94,"〇",IF(S94&lt;U94,IF(T94="◎","不","×"),"△")))</f>
        <v/>
      </c>
      <c r="T93" s="100"/>
      <c r="U93" s="100"/>
      <c r="V93" s="101" t="str">
        <f t="shared" ref="V93" ca="1" si="1784">IF(OR(V94="",X94=""),"",IF(V94&gt;X94,"〇",IF(V94&lt;X94,IF(W94="◎","不","×"),"△")))</f>
        <v/>
      </c>
      <c r="W93" s="102"/>
      <c r="X93" s="103"/>
      <c r="Y93" s="101" t="str">
        <f t="shared" ref="Y93" ca="1" si="1785">IF(OR(Y94="",AA94=""),"",IF(Y94&gt;AA94,"〇",IF(Y94&lt;AA94,IF(Z94="◎","不","×"),"△")))</f>
        <v/>
      </c>
      <c r="Z93" s="102"/>
      <c r="AA93" s="103"/>
      <c r="AB93" s="101" t="str">
        <f ca="1">IF(OR(AB94="",AD94=""),"",IF(AB94&gt;AD94,"〇",IF(AB94&lt;AD94,IF(AC94="◎","不","×"),"△")))</f>
        <v/>
      </c>
      <c r="AC93" s="102"/>
      <c r="AD93" s="103"/>
      <c r="AE93" s="22"/>
      <c r="AF93" s="23"/>
      <c r="AG93" s="24"/>
      <c r="AH93" s="95" t="str">
        <f t="shared" ref="AH93" ca="1" si="1786">IF(B93&lt;=INDIRECT("areaNumBlock"&amp;$AV94),SUM(AJ93:AM94),"")</f>
        <v/>
      </c>
      <c r="AI93" s="93" t="str">
        <f t="shared" ref="AI93" ca="1" si="1787">IF(B93&lt;=INDIRECT("areaNumBlock"&amp;$AV94),AJ93*3+AL93-(AM93*4),"")</f>
        <v/>
      </c>
      <c r="AJ93" s="95" t="str">
        <f t="shared" ref="AJ93:AM93" ca="1" si="1788">IF($B93&lt;=INDIRECT("areaNumBlock"&amp;$AV94),COUNTIF($D93:$AG94,AJ$5),"")</f>
        <v/>
      </c>
      <c r="AK93" s="95" t="str">
        <f t="shared" ca="1" si="1788"/>
        <v/>
      </c>
      <c r="AL93" s="95" t="str">
        <f t="shared" ca="1" si="1788"/>
        <v/>
      </c>
      <c r="AM93" s="95" t="str">
        <f t="shared" ca="1" si="1788"/>
        <v/>
      </c>
      <c r="AN93" s="95"/>
      <c r="AO93" s="93" t="str">
        <f t="shared" ref="AO93" ca="1" si="1789">IF(B93&lt;=INDIRECT("areaNumBlock"&amp;$AV94),AP93-AQ93,"")</f>
        <v/>
      </c>
      <c r="AP93" s="95" t="str">
        <f t="shared" ref="AP93" ca="1" si="1790">IF(B93&lt;=INDIRECT("areaNumBlock"&amp;$AV94),SUM(D94,G94,J94,M94,P94,S94,V94,Y94,AB94,AE94),"")</f>
        <v/>
      </c>
      <c r="AQ93" s="95" t="str">
        <f t="shared" ref="AQ93" ca="1" si="1791">IF(B93&lt;=INDIRECT("areaNumBlock"&amp;$AV94),SUM(F94,I94,L94,O94,R94,U94,X94,AA94,AD94,AG94),"")</f>
        <v/>
      </c>
      <c r="AR93" s="95"/>
      <c r="AS93" s="104" t="str">
        <f t="shared" ref="AS93" ca="1" si="1792">IF(AND(AU93=1,B93&lt;=INDIRECT("areaNumBlock"&amp;$AV94)),RANK(AT93,INDIRECT("areaRank"&amp;$AV94),0),"")</f>
        <v/>
      </c>
      <c r="AT93" s="106" t="str">
        <f t="shared" ref="AT93" ca="1" si="1793">IF(B93&lt;=INDIRECT("areaNumBlock"&amp;$AV94),AI93*1000000+AN93*100000+AO93*1000+AP93*10+AR93,"")</f>
        <v/>
      </c>
      <c r="AU93" s="25">
        <f t="shared" ref="AU93:AV93" si="1794">AU92</f>
        <v>0</v>
      </c>
      <c r="AV93" s="25">
        <f t="shared" si="1794"/>
        <v>4</v>
      </c>
    </row>
    <row r="94" spans="1:48" ht="21" customHeight="1" x14ac:dyDescent="0.4">
      <c r="A94" s="7"/>
      <c r="B94" s="97"/>
      <c r="C94" s="99"/>
      <c r="D94" s="32" t="str">
        <f t="shared" ref="D94" ca="1" si="1795">IF($B93&lt;=INDIRECT("areaNumBlock"&amp;$AV94),IF( ISBLANK(VLOOKUP(D$4&amp;$B93,INDIRECT("listResultBlock"&amp;$AV94),F$3,FALSE)),"",VLOOKUP(D$4&amp;$B93,INDIRECT("listResultBlock"&amp;$AV94),F$3,FALSE)),"")</f>
        <v/>
      </c>
      <c r="E94" s="33" t="str">
        <f t="shared" ref="E94" ca="1" si="1796">IF($B93&lt;=INDIRECT("areaNumBlock"&amp;$AV94),IF( ISBLANK(VLOOKUP(E$4&amp;$B93,INDIRECT("listResultBlock"&amp;$AV94),E$3,FALSE)),"",VLOOKUP(E$4&amp;$B93,INDIRECT("listResultBlock"&amp;$AV94),E$3,FALSE)),"")</f>
        <v/>
      </c>
      <c r="F94" s="34" t="str">
        <f t="shared" ref="F94" ca="1" si="1797">IF($B93&lt;=INDIRECT("areaNumBlock"&amp;$AV94),IF( ISBLANK(VLOOKUP(F$4&amp;$B93,INDIRECT("listResultBlock"&amp;$AV94),D$3,FALSE)),"",VLOOKUP(F$4&amp;$B93,INDIRECT("listResultBlock"&amp;$AV94),D$3,FALSE)),"")</f>
        <v/>
      </c>
      <c r="G94" s="32" t="str">
        <f t="shared" ref="G94" ca="1" si="1798">IF($B93&lt;=INDIRECT("areaNumBlock"&amp;$AV94),IF( ISBLANK(VLOOKUP(G$4&amp;$B93,INDIRECT("listResultBlock"&amp;$AV94),I$3,FALSE)),"",VLOOKUP(G$4&amp;$B93,INDIRECT("listResultBlock"&amp;$AV94),I$3,FALSE)),"")</f>
        <v/>
      </c>
      <c r="H94" s="33" t="str">
        <f t="shared" ref="H94" ca="1" si="1799">IF($B93&lt;=INDIRECT("areaNumBlock"&amp;$AV94),IF( ISBLANK(VLOOKUP(H$4&amp;$B93,INDIRECT("listResultBlock"&amp;$AV94),H$3,FALSE)),"",VLOOKUP(H$4&amp;$B93,INDIRECT("listResultBlock"&amp;$AV94),H$3,FALSE)),"")</f>
        <v/>
      </c>
      <c r="I94" s="34" t="str">
        <f t="shared" ref="I94" ca="1" si="1800">IF($B93&lt;=INDIRECT("areaNumBlock"&amp;$AV94),IF( ISBLANK(VLOOKUP(I$4&amp;$B93,INDIRECT("listResultBlock"&amp;$AV94),G$3,FALSE)),"",VLOOKUP(I$4&amp;$B93,INDIRECT("listResultBlock"&amp;$AV94),G$3,FALSE)),"")</f>
        <v/>
      </c>
      <c r="J94" s="32" t="str">
        <f t="shared" ref="J94" ca="1" si="1801">IF($B93&lt;=INDIRECT("areaNumBlock"&amp;$AV94),IF( ISBLANK(VLOOKUP(J$4&amp;$B93,INDIRECT("listResultBlock"&amp;$AV94),L$3,FALSE)),"",VLOOKUP(J$4&amp;$B93,INDIRECT("listResultBlock"&amp;$AV94),L$3,FALSE)),"")</f>
        <v/>
      </c>
      <c r="K94" s="33" t="str">
        <f t="shared" ref="K94" ca="1" si="1802">IF($B93&lt;=INDIRECT("areaNumBlock"&amp;$AV94),IF( ISBLANK(VLOOKUP(K$4&amp;$B93,INDIRECT("listResultBlock"&amp;$AV94),K$3,FALSE)),"",VLOOKUP(K$4&amp;$B93,INDIRECT("listResultBlock"&amp;$AV94),K$3,FALSE)),"")</f>
        <v/>
      </c>
      <c r="L94" s="34" t="str">
        <f t="shared" ref="L94" ca="1" si="1803">IF($B93&lt;=INDIRECT("areaNumBlock"&amp;$AV94),IF( ISBLANK(VLOOKUP(L$4&amp;$B93,INDIRECT("listResultBlock"&amp;$AV94),J$3,FALSE)),"",VLOOKUP(L$4&amp;$B93,INDIRECT("listResultBlock"&amp;$AV94),J$3,FALSE)),"")</f>
        <v/>
      </c>
      <c r="M94" s="32" t="str">
        <f t="shared" ref="M94" ca="1" si="1804">IF($B93&lt;=INDIRECT("areaNumBlock"&amp;$AV94),IF( ISBLANK(VLOOKUP(M$4&amp;$B93,INDIRECT("listResultBlock"&amp;$AV94),O$3,FALSE)),"",VLOOKUP(M$4&amp;$B93,INDIRECT("listResultBlock"&amp;$AV94),O$3,FALSE)),"")</f>
        <v/>
      </c>
      <c r="N94" s="33" t="str">
        <f t="shared" ref="N94" ca="1" si="1805">IF($B93&lt;=INDIRECT("areaNumBlock"&amp;$AV94),IF( ISBLANK(VLOOKUP(N$4&amp;$B93,INDIRECT("listResultBlock"&amp;$AV94),N$3,FALSE)),"",VLOOKUP(N$4&amp;$B93,INDIRECT("listResultBlock"&amp;$AV94),N$3,FALSE)),"")</f>
        <v/>
      </c>
      <c r="O94" s="34" t="str">
        <f t="shared" ref="O94" ca="1" si="1806">IF($B93&lt;=INDIRECT("areaNumBlock"&amp;$AV94),IF( ISBLANK(VLOOKUP(O$4&amp;$B93,INDIRECT("listResultBlock"&amp;$AV94),M$3,FALSE)),"",VLOOKUP(O$4&amp;$B93,INDIRECT("listResultBlock"&amp;$AV94),M$3,FALSE)),"")</f>
        <v/>
      </c>
      <c r="P94" s="32" t="str">
        <f t="shared" ref="P94" ca="1" si="1807">IF($B93&lt;=INDIRECT("areaNumBlock"&amp;$AV94),IF( ISBLANK(VLOOKUP(P$4&amp;$B93,INDIRECT("listResultBlock"&amp;$AV94),R$3,FALSE)),"",VLOOKUP(P$4&amp;$B93,INDIRECT("listResultBlock"&amp;$AV94),R$3,FALSE)),"")</f>
        <v/>
      </c>
      <c r="Q94" s="33" t="str">
        <f t="shared" ref="Q94" ca="1" si="1808">IF($B93&lt;=INDIRECT("areaNumBlock"&amp;$AV94),IF( ISBLANK(VLOOKUP(Q$4&amp;$B93,INDIRECT("listResultBlock"&amp;$AV94),Q$3,FALSE)),"",VLOOKUP(Q$4&amp;$B93,INDIRECT("listResultBlock"&amp;$AV94),Q$3,FALSE)),"")</f>
        <v/>
      </c>
      <c r="R94" s="34" t="str">
        <f t="shared" ref="R94" ca="1" si="1809">IF($B93&lt;=INDIRECT("areaNumBlock"&amp;$AV94),IF( ISBLANK(VLOOKUP(R$4&amp;$B93,INDIRECT("listResultBlock"&amp;$AV94),P$3,FALSE)),"",VLOOKUP(R$4&amp;$B93,INDIRECT("listResultBlock"&amp;$AV94),P$3,FALSE)),"")</f>
        <v/>
      </c>
      <c r="S94" s="32" t="str">
        <f t="shared" ref="S94" ca="1" si="1810">IF($B93&lt;=INDIRECT("areaNumBlock"&amp;$AV94),IF( ISBLANK(VLOOKUP(S$4&amp;$B93,INDIRECT("listResultBlock"&amp;$AV94),U$3,FALSE)),"",VLOOKUP(S$4&amp;$B93,INDIRECT("listResultBlock"&amp;$AV94),U$3,FALSE)),"")</f>
        <v/>
      </c>
      <c r="T94" s="33" t="str">
        <f t="shared" ref="T94" ca="1" si="1811">IF($B93&lt;=INDIRECT("areaNumBlock"&amp;$AV94),IF( ISBLANK(VLOOKUP(T$4&amp;$B93,INDIRECT("listResultBlock"&amp;$AV94),T$3,FALSE)),"",VLOOKUP(T$4&amp;$B93,INDIRECT("listResultBlock"&amp;$AV94),T$3,FALSE)),"")</f>
        <v/>
      </c>
      <c r="U94" s="34" t="str">
        <f t="shared" ref="U94" ca="1" si="1812">IF($B93&lt;=INDIRECT("areaNumBlock"&amp;$AV94),IF( ISBLANK(VLOOKUP(U$4&amp;$B93,INDIRECT("listResultBlock"&amp;$AV94),S$3,FALSE)),"",VLOOKUP(U$4&amp;$B93,INDIRECT("listResultBlock"&amp;$AV94),S$3,FALSE)),"")</f>
        <v/>
      </c>
      <c r="V94" s="32" t="str">
        <f t="shared" ref="V94" ca="1" si="1813">IF($B93&lt;=INDIRECT("areaNumBlock"&amp;$AV94),IF( ISBLANK(VLOOKUP(V$4&amp;$B93,INDIRECT("listResultBlock"&amp;$AV94),X$3,FALSE)),"",VLOOKUP(V$4&amp;$B93,INDIRECT("listResultBlock"&amp;$AV94),X$3,FALSE)),"")</f>
        <v/>
      </c>
      <c r="W94" s="33" t="str">
        <f t="shared" ref="W94" ca="1" si="1814">IF($B93&lt;=INDIRECT("areaNumBlock"&amp;$AV94),IF( ISBLANK(VLOOKUP(W$4&amp;$B93,INDIRECT("listResultBlock"&amp;$AV94),W$3,FALSE)),"",VLOOKUP(W$4&amp;$B93,INDIRECT("listResultBlock"&amp;$AV94),W$3,FALSE)),"")</f>
        <v/>
      </c>
      <c r="X94" s="34" t="str">
        <f t="shared" ref="X94" ca="1" si="1815">IF($B93&lt;=INDIRECT("areaNumBlock"&amp;$AV94),IF( ISBLANK(VLOOKUP(X$4&amp;$B93,INDIRECT("listResultBlock"&amp;$AV94),V$3,FALSE)),"",VLOOKUP(X$4&amp;$B93,INDIRECT("listResultBlock"&amp;$AV94),V$3,FALSE)),"")</f>
        <v/>
      </c>
      <c r="Y94" s="32" t="str">
        <f t="shared" ref="Y94" ca="1" si="1816">IF($B93&lt;=INDIRECT("areaNumBlock"&amp;$AV94),IF( ISBLANK(VLOOKUP(Y$4&amp;$B93,INDIRECT("listResultBlock"&amp;$AV94),AA$3,FALSE)),"",VLOOKUP(Y$4&amp;$B93,INDIRECT("listResultBlock"&amp;$AV94),AA$3,FALSE)),"")</f>
        <v/>
      </c>
      <c r="Z94" s="33" t="str">
        <f t="shared" ref="Z94" ca="1" si="1817">IF($B93&lt;=INDIRECT("areaNumBlock"&amp;$AV94),IF( ISBLANK(VLOOKUP(Z$4&amp;$B93,INDIRECT("listResultBlock"&amp;$AV94),Z$3,FALSE)),"",VLOOKUP(Z$4&amp;$B93,INDIRECT("listResultBlock"&amp;$AV94),Z$3,FALSE)),"")</f>
        <v/>
      </c>
      <c r="AA94" s="34" t="str">
        <f t="shared" ref="AA94" ca="1" si="1818">IF($B93&lt;=INDIRECT("areaNumBlock"&amp;$AV94),IF( ISBLANK(VLOOKUP(AA$4&amp;$B93,INDIRECT("listResultBlock"&amp;$AV94),Y$3,FALSE)),"",VLOOKUP(AA$4&amp;$B93,INDIRECT("listResultBlock"&amp;$AV94),Y$3,FALSE)),"")</f>
        <v/>
      </c>
      <c r="AB94" s="32" t="str">
        <f t="shared" ref="AB94" ca="1" si="1819">IF($B93&lt;=INDIRECT("areaNumBlock"&amp;$AV94),IF( ISBLANK(VLOOKUP(AB$4&amp;$B93,INDIRECT("listResultBlock"&amp;$AV94),AD$3,FALSE)),"",VLOOKUP(AB$4&amp;$B93,INDIRECT("listResultBlock"&amp;$AV94),AD$3,FALSE)),"")</f>
        <v/>
      </c>
      <c r="AC94" s="33" t="str">
        <f t="shared" ref="AC94" ca="1" si="1820">IF($B93&lt;=INDIRECT("areaNumBlock"&amp;$AV94),IF( ISBLANK(VLOOKUP(AC$4&amp;$B93,INDIRECT("listResultBlock"&amp;$AV94),AC$3,FALSE)),"",VLOOKUP(AC$4&amp;$B93,INDIRECT("listResultBlock"&amp;$AV94),AC$3,FALSE)),"")</f>
        <v/>
      </c>
      <c r="AD94" s="34" t="str">
        <f t="shared" ref="AD94" ca="1" si="1821">IF($B93&lt;=INDIRECT("areaNumBlock"&amp;$AV94),IF( ISBLANK(VLOOKUP(AD$4&amp;$B93,INDIRECT("listResultBlock"&amp;$AV94),AB$3,FALSE)),"",VLOOKUP(AD$4&amp;$B93,INDIRECT("listResultBlock"&amp;$AV94),AB$3,FALSE)),"")</f>
        <v/>
      </c>
      <c r="AE94" s="26"/>
      <c r="AF94" s="27"/>
      <c r="AG94" s="28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105"/>
      <c r="AT94" s="107"/>
      <c r="AU94" s="25">
        <f t="shared" ref="AU94:AV94" si="1822">AU93</f>
        <v>0</v>
      </c>
      <c r="AV94" s="25">
        <f t="shared" si="1822"/>
        <v>4</v>
      </c>
    </row>
    <row r="96" spans="1:48" ht="25.35" customHeight="1" thickBot="1" x14ac:dyDescent="0.45">
      <c r="B96" s="44">
        <f ca="1">INDIRECT("areaNumBlock"&amp;AV96)</f>
        <v>8</v>
      </c>
      <c r="C96" s="14" t="str">
        <f ca="1">INDIRECT("areaNameBlock"&amp;AV96)</f>
        <v>３部いブロック</v>
      </c>
      <c r="D96" s="75">
        <v>1</v>
      </c>
      <c r="E96" s="15">
        <v>1</v>
      </c>
      <c r="F96" s="76">
        <v>1</v>
      </c>
      <c r="G96" s="77">
        <v>2</v>
      </c>
      <c r="H96" s="15">
        <v>2</v>
      </c>
      <c r="I96" s="76">
        <v>2</v>
      </c>
      <c r="J96" s="77">
        <v>3</v>
      </c>
      <c r="K96" s="15">
        <v>3</v>
      </c>
      <c r="L96" s="76">
        <v>3</v>
      </c>
      <c r="M96" s="77">
        <v>4</v>
      </c>
      <c r="N96" s="15">
        <v>4</v>
      </c>
      <c r="O96" s="76">
        <v>4</v>
      </c>
      <c r="P96" s="77">
        <v>5</v>
      </c>
      <c r="Q96" s="15">
        <v>5</v>
      </c>
      <c r="R96" s="76">
        <v>5</v>
      </c>
      <c r="S96" s="77">
        <v>6</v>
      </c>
      <c r="T96" s="15">
        <v>6</v>
      </c>
      <c r="U96" s="76">
        <v>6</v>
      </c>
      <c r="V96" s="77">
        <v>7</v>
      </c>
      <c r="W96" s="15">
        <v>7</v>
      </c>
      <c r="X96" s="76">
        <v>7</v>
      </c>
      <c r="Y96" s="77">
        <v>8</v>
      </c>
      <c r="Z96" s="15">
        <v>8</v>
      </c>
      <c r="AA96" s="76">
        <v>8</v>
      </c>
      <c r="AB96" s="77">
        <v>9</v>
      </c>
      <c r="AC96" s="15">
        <v>9</v>
      </c>
      <c r="AD96" s="76">
        <v>9</v>
      </c>
      <c r="AE96" s="77">
        <v>10</v>
      </c>
      <c r="AF96" s="16">
        <v>10</v>
      </c>
      <c r="AG96" s="76">
        <v>10</v>
      </c>
      <c r="AH96" s="38" t="s">
        <v>40</v>
      </c>
      <c r="AI96" s="38" t="s">
        <v>41</v>
      </c>
      <c r="AJ96" s="38" t="s">
        <v>41</v>
      </c>
      <c r="AK96" s="38" t="s">
        <v>42</v>
      </c>
      <c r="AL96" s="38" t="s">
        <v>43</v>
      </c>
      <c r="AM96" s="38"/>
      <c r="AN96" s="38" t="s">
        <v>44</v>
      </c>
      <c r="AO96" s="38" t="s">
        <v>45</v>
      </c>
      <c r="AP96" s="38" t="s">
        <v>45</v>
      </c>
      <c r="AQ96" s="38" t="s">
        <v>46</v>
      </c>
      <c r="AR96" s="38" t="s">
        <v>47</v>
      </c>
      <c r="AS96" s="38" t="s">
        <v>48</v>
      </c>
      <c r="AT96" s="18" t="s">
        <v>49</v>
      </c>
      <c r="AU96" s="72">
        <v>0</v>
      </c>
      <c r="AV96" s="21">
        <v>5</v>
      </c>
    </row>
    <row r="97" spans="1:48" ht="30" customHeight="1" x14ac:dyDescent="0.4">
      <c r="B97" s="19"/>
      <c r="C97" s="79" t="str">
        <f ca="1">IF(B96=0,"","残り "&amp;(COMBIN(B96,2)-(SUM(AH98:AH117)/2))&amp;" 試合")</f>
        <v>残り 28 試合</v>
      </c>
      <c r="D97" s="113" t="str">
        <f ca="1">IF(E96&lt;=INDIRECT("areaNumBlock"&amp;$AV97),INDEX(INDIRECT("listTeamBlock"&amp;$AV97&amp;"c"),E96),"")</f>
        <v>清水窪</v>
      </c>
      <c r="E97" s="114"/>
      <c r="F97" s="114"/>
      <c r="G97" s="113" t="str">
        <f t="shared" ref="G97" ca="1" si="1823">IF(H96&lt;=INDIRECT("areaNumBlock"&amp;$AV97),INDEX(INDIRECT("listTeamBlock"&amp;$AV97&amp;"c"),H96),"")</f>
        <v>馬込B</v>
      </c>
      <c r="H97" s="114"/>
      <c r="I97" s="114"/>
      <c r="J97" s="113" t="str">
        <f t="shared" ref="J97" ca="1" si="1824">IF(K96&lt;=INDIRECT("areaNumBlock"&amp;$AV97),INDEX(INDIRECT("listTeamBlock"&amp;$AV97&amp;"c"),K96),"")</f>
        <v>チャンプ</v>
      </c>
      <c r="K97" s="114"/>
      <c r="L97" s="114"/>
      <c r="M97" s="113" t="str">
        <f t="shared" ref="M97" ca="1" si="1825">IF(N96&lt;=INDIRECT("areaNumBlock"&amp;$AV97),INDEX(INDIRECT("listTeamBlock"&amp;$AV97&amp;"c"),N96),"")</f>
        <v>ボンバーズ</v>
      </c>
      <c r="N97" s="114"/>
      <c r="O97" s="114"/>
      <c r="P97" s="113" t="str">
        <f t="shared" ref="P97" ca="1" si="1826">IF(Q96&lt;=INDIRECT("areaNumBlock"&amp;$AV97),INDEX(INDIRECT("listTeamBlock"&amp;$AV97&amp;"c"),Q96),"")</f>
        <v>松仙2st</v>
      </c>
      <c r="Q97" s="114"/>
      <c r="R97" s="114"/>
      <c r="S97" s="113" t="str">
        <f t="shared" ref="S97" ca="1" si="1827">IF(T96&lt;=INDIRECT("areaNumBlock"&amp;$AV97),INDEX(INDIRECT("listTeamBlock"&amp;$AV97&amp;"c"),T96),"")</f>
        <v>ウィンズ</v>
      </c>
      <c r="T97" s="114"/>
      <c r="U97" s="114"/>
      <c r="V97" s="113" t="str">
        <f t="shared" ref="V97" ca="1" si="1828">IF(W96&lt;=INDIRECT("areaNumBlock"&amp;$AV97),INDEX(INDIRECT("listTeamBlock"&amp;$AV97&amp;"c"),W96),"")</f>
        <v>調布大塚B</v>
      </c>
      <c r="W97" s="114"/>
      <c r="X97" s="114"/>
      <c r="Y97" s="113" t="str">
        <f t="shared" ref="Y97" ca="1" si="1829">IF(Z96&lt;=INDIRECT("areaNumBlock"&amp;$AV97),INDEX(INDIRECT("listTeamBlock"&amp;$AV97&amp;"c"),Z96),"")</f>
        <v>池上A</v>
      </c>
      <c r="Z97" s="114"/>
      <c r="AA97" s="114"/>
      <c r="AB97" s="113" t="str">
        <f t="shared" ref="AB97" ca="1" si="1830">IF(AC96&lt;=INDIRECT("areaNumBlock"&amp;$AV97),INDEX(INDIRECT("listTeamBlock"&amp;$AV97&amp;"c"),AC96),"")</f>
        <v/>
      </c>
      <c r="AC97" s="114"/>
      <c r="AD97" s="114"/>
      <c r="AE97" s="113" t="str">
        <f t="shared" ref="AE97" ca="1" si="1831">IF(AF96&lt;=INDIRECT("areaNumBlock"&amp;$AV97),INDEX(INDIRECT("listTeamBlock"&amp;$AV97&amp;"c"),AF96),"")</f>
        <v/>
      </c>
      <c r="AF97" s="114"/>
      <c r="AG97" s="114"/>
      <c r="AH97" s="20" t="s">
        <v>50</v>
      </c>
      <c r="AI97" s="20" t="s">
        <v>51</v>
      </c>
      <c r="AJ97" s="20" t="s">
        <v>52</v>
      </c>
      <c r="AK97" s="20" t="s">
        <v>53</v>
      </c>
      <c r="AL97" s="20" t="s">
        <v>54</v>
      </c>
      <c r="AM97" s="20" t="s">
        <v>55</v>
      </c>
      <c r="AN97" s="20" t="s">
        <v>56</v>
      </c>
      <c r="AO97" s="20" t="s">
        <v>57</v>
      </c>
      <c r="AP97" s="20" t="s">
        <v>51</v>
      </c>
      <c r="AQ97" s="20" t="s">
        <v>51</v>
      </c>
      <c r="AR97" s="20" t="s">
        <v>58</v>
      </c>
      <c r="AS97" s="20" t="s">
        <v>59</v>
      </c>
      <c r="AT97" s="21"/>
      <c r="AU97" s="21">
        <f>AU96</f>
        <v>0</v>
      </c>
      <c r="AV97" s="21">
        <f>AV96</f>
        <v>5</v>
      </c>
    </row>
    <row r="98" spans="1:48" ht="21" customHeight="1" x14ac:dyDescent="0.4">
      <c r="A98" s="7"/>
      <c r="B98" s="96">
        <v>1</v>
      </c>
      <c r="C98" s="98" t="str">
        <f ca="1">IF(B98&lt;=INDIRECT("areaNumBlock"&amp;$AV98),INDEX(INDIRECT("listTeamBlock"&amp;$AV98&amp;"b"),B98),"")</f>
        <v>清水窪SC</v>
      </c>
      <c r="D98" s="22"/>
      <c r="E98" s="23"/>
      <c r="F98" s="24"/>
      <c r="G98" s="112" t="str">
        <f ca="1">IF(OR(G99="",I99=""),"",IF(G99&gt;I99,"〇",IF(G99&lt;I99,IF(H99="◎","不","×"),"△")))</f>
        <v/>
      </c>
      <c r="H98" s="112"/>
      <c r="I98" s="112"/>
      <c r="J98" s="112" t="str">
        <f t="shared" ref="J98" ca="1" si="1832">IF(OR(J99="",L99=""),"",IF(J99&gt;L99,"〇",IF(J99&lt;L99,IF(K99="◎","不","×"),"△")))</f>
        <v/>
      </c>
      <c r="K98" s="112"/>
      <c r="L98" s="112"/>
      <c r="M98" s="112" t="str">
        <f t="shared" ref="M98" ca="1" si="1833">IF(OR(M99="",O99=""),"",IF(M99&gt;O99,"〇",IF(M99&lt;O99,IF(N99="◎","不","×"),"△")))</f>
        <v/>
      </c>
      <c r="N98" s="112"/>
      <c r="O98" s="112"/>
      <c r="P98" s="112" t="str">
        <f t="shared" ref="P98" ca="1" si="1834">IF(OR(P99="",R99=""),"",IF(P99&gt;R99,"〇",IF(P99&lt;R99,IF(Q99="◎","不","×"),"△")))</f>
        <v/>
      </c>
      <c r="Q98" s="112"/>
      <c r="R98" s="112"/>
      <c r="S98" s="112" t="str">
        <f t="shared" ref="S98" ca="1" si="1835">IF(OR(S99="",U99=""),"",IF(S99&gt;U99,"〇",IF(S99&lt;U99,IF(T99="◎","不","×"),"△")))</f>
        <v/>
      </c>
      <c r="T98" s="112"/>
      <c r="U98" s="112"/>
      <c r="V98" s="112" t="str">
        <f t="shared" ref="V98" ca="1" si="1836">IF(OR(V99="",X99=""),"",IF(V99&gt;X99,"〇",IF(V99&lt;X99,IF(W99="◎","不","×"),"△")))</f>
        <v/>
      </c>
      <c r="W98" s="112"/>
      <c r="X98" s="112"/>
      <c r="Y98" s="112" t="str">
        <f t="shared" ref="Y98" ca="1" si="1837">IF(OR(Y99="",AA99=""),"",IF(Y99&gt;AA99,"〇",IF(Y99&lt;AA99,IF(Z99="◎","不","×"),"△")))</f>
        <v/>
      </c>
      <c r="Z98" s="112"/>
      <c r="AA98" s="112"/>
      <c r="AB98" s="112" t="str">
        <f t="shared" ref="AB98" ca="1" si="1838">IF(OR(AB99="",AD99=""),"",IF(AB99&gt;AD99,"〇",IF(AB99&lt;AD99,IF(AC99="◎","不","×"),"△")))</f>
        <v/>
      </c>
      <c r="AC98" s="112"/>
      <c r="AD98" s="112"/>
      <c r="AE98" s="112" t="str">
        <f t="shared" ref="AE98" ca="1" si="1839">IF(OR(AE99="",AG99=""),"",IF(AE99&gt;AG99,"〇",IF(AE99&lt;AG99,IF(AF99="◎","不","×"),"△")))</f>
        <v/>
      </c>
      <c r="AF98" s="112"/>
      <c r="AG98" s="112"/>
      <c r="AH98" s="95">
        <f ca="1">IF(B98&lt;=INDIRECT("areaNumBlock"&amp;$AV99),SUM(AJ98:AM99),"")</f>
        <v>0</v>
      </c>
      <c r="AI98" s="93">
        <f ca="1">IF(B98&lt;=INDIRECT("areaNumBlock"&amp;$AV99),AJ98*3+AL98-(AM98*4),"")</f>
        <v>0</v>
      </c>
      <c r="AJ98" s="95">
        <f ca="1">IF($B98&lt;=INDIRECT("areaNumBlock"&amp;$AV99),COUNTIF($D98:$AG99,AJ$5),"")</f>
        <v>0</v>
      </c>
      <c r="AK98" s="95">
        <f ca="1">IF($B98&lt;=INDIRECT("areaNumBlock"&amp;$AV99),COUNTIF($D98:$AG99,AK$5),"")</f>
        <v>0</v>
      </c>
      <c r="AL98" s="95">
        <f ca="1">IF($B98&lt;=INDIRECT("areaNumBlock"&amp;$AV99),COUNTIF($D98:$AG99,AL$5),"")</f>
        <v>0</v>
      </c>
      <c r="AM98" s="95">
        <f ca="1">IF($B98&lt;=INDIRECT("areaNumBlock"&amp;$AV99),COUNTIF($D98:$AG99,AM$5),"")</f>
        <v>0</v>
      </c>
      <c r="AN98" s="95"/>
      <c r="AO98" s="93">
        <f ca="1">IF(B98&lt;=INDIRECT("areaNumBlock"&amp;$AV99),AP98-AQ98,"")</f>
        <v>0</v>
      </c>
      <c r="AP98" s="95">
        <f ca="1">IF(B98&lt;=INDIRECT("areaNumBlock"&amp;$AV99),SUM(D99,G99,J99,M99,P99,S99,V99,Y99,AB99,AE99),"")</f>
        <v>0</v>
      </c>
      <c r="AQ98" s="95">
        <f ca="1">IF(B98&lt;=INDIRECT("areaNumBlock"&amp;$AV99),SUM(F99,I99,L99,O99,R99,U99,X99,AA99,AD99,AG99),"")</f>
        <v>0</v>
      </c>
      <c r="AR98" s="95"/>
      <c r="AS98" s="104" t="str">
        <f ca="1">IF(AND(AU98=1,B98&lt;=INDIRECT("areaNumBlock"&amp;$AV99)),RANK(AT98,INDIRECT("areaRank"&amp;$AV99),0),"")</f>
        <v/>
      </c>
      <c r="AT98" s="106">
        <f ca="1">IF(B98&lt;=INDIRECT("areaNumBlock"&amp;$AV99),AI98*1000000+AN98*100000+AO98*1000+AP98*10+AR98,"")</f>
        <v>0</v>
      </c>
      <c r="AU98" s="25">
        <f>AU97</f>
        <v>0</v>
      </c>
      <c r="AV98" s="25">
        <f>AV97</f>
        <v>5</v>
      </c>
    </row>
    <row r="99" spans="1:48" ht="21" customHeight="1" x14ac:dyDescent="0.4">
      <c r="A99" s="7"/>
      <c r="B99" s="97"/>
      <c r="C99" s="99"/>
      <c r="D99" s="26"/>
      <c r="E99" s="27"/>
      <c r="F99" s="28"/>
      <c r="G99" s="29" t="str">
        <f ca="1">IF(G$4&lt;=INDIRECT("areaNumBlock"&amp;$AV99),IF( ISBLANK(VLOOKUP($B98&amp;G$4,INDIRECT("listResultBlock"&amp;$AV99),G$3,FALSE)),"",VLOOKUP($B98&amp;G$4,INDIRECT("listResultBlock"&amp;$AV99),G$3,FALSE)),"")</f>
        <v/>
      </c>
      <c r="H99" s="30" t="str">
        <f ca="1">IF(H$4&lt;=INDIRECT("areaNumBlock"&amp;$AV99),IF( ISBLANK(VLOOKUP($B98&amp;H$4,INDIRECT("listResultBlock"&amp;$AV99),H$3,FALSE)),"",VLOOKUP($B98&amp;H$4,INDIRECT("listResultBlock"&amp;$AV99),H$3,FALSE)),"")</f>
        <v/>
      </c>
      <c r="I99" s="31" t="str">
        <f ca="1">IF(I$4&lt;=INDIRECT("areaNumBlock"&amp;$AV99),IF( ISBLANK(VLOOKUP($B98&amp;I$4,INDIRECT("listResultBlock"&amp;$AV99),I$3,FALSE)),"",VLOOKUP($B98&amp;I$4,INDIRECT("listResultBlock"&amp;$AV99),I$3,FALSE)),"")</f>
        <v/>
      </c>
      <c r="J99" s="29" t="str">
        <f t="shared" ref="J99" ca="1" si="1840">IF(J$4&lt;=INDIRECT("areaNumBlock"&amp;$AV99),IF( ISBLANK(VLOOKUP($B98&amp;J$4,INDIRECT("listResultBlock"&amp;$AV99),J$3,FALSE)),"",VLOOKUP($B98&amp;J$4,INDIRECT("listResultBlock"&amp;$AV99),J$3,FALSE)),"")</f>
        <v/>
      </c>
      <c r="K99" s="30" t="str">
        <f t="shared" ref="K99" ca="1" si="1841">IF(K$4&lt;=INDIRECT("areaNumBlock"&amp;$AV99),IF( ISBLANK(VLOOKUP($B98&amp;K$4,INDIRECT("listResultBlock"&amp;$AV99),K$3,FALSE)),"",VLOOKUP($B98&amp;K$4,INDIRECT("listResultBlock"&amp;$AV99),K$3,FALSE)),"")</f>
        <v/>
      </c>
      <c r="L99" s="31" t="str">
        <f t="shared" ref="L99" ca="1" si="1842">IF(L$4&lt;=INDIRECT("areaNumBlock"&amp;$AV99),IF( ISBLANK(VLOOKUP($B98&amp;L$4,INDIRECT("listResultBlock"&amp;$AV99),L$3,FALSE)),"",VLOOKUP($B98&amp;L$4,INDIRECT("listResultBlock"&amp;$AV99),L$3,FALSE)),"")</f>
        <v/>
      </c>
      <c r="M99" s="29" t="str">
        <f t="shared" ref="M99" ca="1" si="1843">IF(M$4&lt;=INDIRECT("areaNumBlock"&amp;$AV99),IF( ISBLANK(VLOOKUP($B98&amp;M$4,INDIRECT("listResultBlock"&amp;$AV99),M$3,FALSE)),"",VLOOKUP($B98&amp;M$4,INDIRECT("listResultBlock"&amp;$AV99),M$3,FALSE)),"")</f>
        <v/>
      </c>
      <c r="N99" s="30" t="str">
        <f t="shared" ref="N99" ca="1" si="1844">IF(N$4&lt;=INDIRECT("areaNumBlock"&amp;$AV99),IF( ISBLANK(VLOOKUP($B98&amp;N$4,INDIRECT("listResultBlock"&amp;$AV99),N$3,FALSE)),"",VLOOKUP($B98&amp;N$4,INDIRECT("listResultBlock"&amp;$AV99),N$3,FALSE)),"")</f>
        <v/>
      </c>
      <c r="O99" s="31" t="str">
        <f t="shared" ref="O99" ca="1" si="1845">IF(O$4&lt;=INDIRECT("areaNumBlock"&amp;$AV99),IF( ISBLANK(VLOOKUP($B98&amp;O$4,INDIRECT("listResultBlock"&amp;$AV99),O$3,FALSE)),"",VLOOKUP($B98&amp;O$4,INDIRECT("listResultBlock"&amp;$AV99),O$3,FALSE)),"")</f>
        <v/>
      </c>
      <c r="P99" s="29" t="str">
        <f t="shared" ref="P99" ca="1" si="1846">IF(P$4&lt;=INDIRECT("areaNumBlock"&amp;$AV99),IF( ISBLANK(VLOOKUP($B98&amp;P$4,INDIRECT("listResultBlock"&amp;$AV99),P$3,FALSE)),"",VLOOKUP($B98&amp;P$4,INDIRECT("listResultBlock"&amp;$AV99),P$3,FALSE)),"")</f>
        <v/>
      </c>
      <c r="Q99" s="30" t="str">
        <f t="shared" ref="Q99" ca="1" si="1847">IF(Q$4&lt;=INDIRECT("areaNumBlock"&amp;$AV99),IF( ISBLANK(VLOOKUP($B98&amp;Q$4,INDIRECT("listResultBlock"&amp;$AV99),Q$3,FALSE)),"",VLOOKUP($B98&amp;Q$4,INDIRECT("listResultBlock"&amp;$AV99),Q$3,FALSE)),"")</f>
        <v/>
      </c>
      <c r="R99" s="31" t="str">
        <f t="shared" ref="R99" ca="1" si="1848">IF(R$4&lt;=INDIRECT("areaNumBlock"&amp;$AV99),IF( ISBLANK(VLOOKUP($B98&amp;R$4,INDIRECT("listResultBlock"&amp;$AV99),R$3,FALSE)),"",VLOOKUP($B98&amp;R$4,INDIRECT("listResultBlock"&amp;$AV99),R$3,FALSE)),"")</f>
        <v/>
      </c>
      <c r="S99" s="29" t="str">
        <f t="shared" ref="S99" ca="1" si="1849">IF(S$4&lt;=INDIRECT("areaNumBlock"&amp;$AV99),IF( ISBLANK(VLOOKUP($B98&amp;S$4,INDIRECT("listResultBlock"&amp;$AV99),S$3,FALSE)),"",VLOOKUP($B98&amp;S$4,INDIRECT("listResultBlock"&amp;$AV99),S$3,FALSE)),"")</f>
        <v/>
      </c>
      <c r="T99" s="30" t="str">
        <f t="shared" ref="T99" ca="1" si="1850">IF(T$4&lt;=INDIRECT("areaNumBlock"&amp;$AV99),IF( ISBLANK(VLOOKUP($B98&amp;T$4,INDIRECT("listResultBlock"&amp;$AV99),T$3,FALSE)),"",VLOOKUP($B98&amp;T$4,INDIRECT("listResultBlock"&amp;$AV99),T$3,FALSE)),"")</f>
        <v/>
      </c>
      <c r="U99" s="31" t="str">
        <f t="shared" ref="U99" ca="1" si="1851">IF(U$4&lt;=INDIRECT("areaNumBlock"&amp;$AV99),IF( ISBLANK(VLOOKUP($B98&amp;U$4,INDIRECT("listResultBlock"&amp;$AV99),U$3,FALSE)),"",VLOOKUP($B98&amp;U$4,INDIRECT("listResultBlock"&amp;$AV99),U$3,FALSE)),"")</f>
        <v/>
      </c>
      <c r="V99" s="29" t="str">
        <f t="shared" ref="V99" ca="1" si="1852">IF(V$4&lt;=INDIRECT("areaNumBlock"&amp;$AV99),IF( ISBLANK(VLOOKUP($B98&amp;V$4,INDIRECT("listResultBlock"&amp;$AV99),V$3,FALSE)),"",VLOOKUP($B98&amp;V$4,INDIRECT("listResultBlock"&amp;$AV99),V$3,FALSE)),"")</f>
        <v/>
      </c>
      <c r="W99" s="30" t="str">
        <f t="shared" ref="W99" ca="1" si="1853">IF(W$4&lt;=INDIRECT("areaNumBlock"&amp;$AV99),IF( ISBLANK(VLOOKUP($B98&amp;W$4,INDIRECT("listResultBlock"&amp;$AV99),W$3,FALSE)),"",VLOOKUP($B98&amp;W$4,INDIRECT("listResultBlock"&amp;$AV99),W$3,FALSE)),"")</f>
        <v/>
      </c>
      <c r="X99" s="31" t="str">
        <f t="shared" ref="X99" ca="1" si="1854">IF(X$4&lt;=INDIRECT("areaNumBlock"&amp;$AV99),IF( ISBLANK(VLOOKUP($B98&amp;X$4,INDIRECT("listResultBlock"&amp;$AV99),X$3,FALSE)),"",VLOOKUP($B98&amp;X$4,INDIRECT("listResultBlock"&amp;$AV99),X$3,FALSE)),"")</f>
        <v/>
      </c>
      <c r="Y99" s="29" t="str">
        <f t="shared" ref="Y99" ca="1" si="1855">IF(Y$4&lt;=INDIRECT("areaNumBlock"&amp;$AV99),IF( ISBLANK(VLOOKUP($B98&amp;Y$4,INDIRECT("listResultBlock"&amp;$AV99),Y$3,FALSE)),"",VLOOKUP($B98&amp;Y$4,INDIRECT("listResultBlock"&amp;$AV99),Y$3,FALSE)),"")</f>
        <v/>
      </c>
      <c r="Z99" s="30" t="str">
        <f t="shared" ref="Z99" ca="1" si="1856">IF(Z$4&lt;=INDIRECT("areaNumBlock"&amp;$AV99),IF( ISBLANK(VLOOKUP($B98&amp;Z$4,INDIRECT("listResultBlock"&amp;$AV99),Z$3,FALSE)),"",VLOOKUP($B98&amp;Z$4,INDIRECT("listResultBlock"&amp;$AV99),Z$3,FALSE)),"")</f>
        <v/>
      </c>
      <c r="AA99" s="31" t="str">
        <f t="shared" ref="AA99" ca="1" si="1857">IF(AA$4&lt;=INDIRECT("areaNumBlock"&amp;$AV99),IF( ISBLANK(VLOOKUP($B98&amp;AA$4,INDIRECT("listResultBlock"&amp;$AV99),AA$3,FALSE)),"",VLOOKUP($B98&amp;AA$4,INDIRECT("listResultBlock"&amp;$AV99),AA$3,FALSE)),"")</f>
        <v/>
      </c>
      <c r="AB99" s="29" t="str">
        <f t="shared" ref="AB99" ca="1" si="1858">IF(AB$4&lt;=INDIRECT("areaNumBlock"&amp;$AV99),IF( ISBLANK(VLOOKUP($B98&amp;AB$4,INDIRECT("listResultBlock"&amp;$AV99),AB$3,FALSE)),"",VLOOKUP($B98&amp;AB$4,INDIRECT("listResultBlock"&amp;$AV99),AB$3,FALSE)),"")</f>
        <v/>
      </c>
      <c r="AC99" s="30" t="str">
        <f t="shared" ref="AC99" ca="1" si="1859">IF(AC$4&lt;=INDIRECT("areaNumBlock"&amp;$AV99),IF( ISBLANK(VLOOKUP($B98&amp;AC$4,INDIRECT("listResultBlock"&amp;$AV99),AC$3,FALSE)),"",VLOOKUP($B98&amp;AC$4,INDIRECT("listResultBlock"&amp;$AV99),AC$3,FALSE)),"")</f>
        <v/>
      </c>
      <c r="AD99" s="31" t="str">
        <f t="shared" ref="AD99" ca="1" si="1860">IF(AD$4&lt;=INDIRECT("areaNumBlock"&amp;$AV99),IF( ISBLANK(VLOOKUP($B98&amp;AD$4,INDIRECT("listResultBlock"&amp;$AV99),AD$3,FALSE)),"",VLOOKUP($B98&amp;AD$4,INDIRECT("listResultBlock"&amp;$AV99),AD$3,FALSE)),"")</f>
        <v/>
      </c>
      <c r="AE99" s="29" t="str">
        <f t="shared" ref="AE99" ca="1" si="1861">IF(AE$4&lt;=INDIRECT("areaNumBlock"&amp;$AV99),IF( ISBLANK(VLOOKUP($B98&amp;AE$4,INDIRECT("listResultBlock"&amp;$AV99),AE$3,FALSE)),"",VLOOKUP($B98&amp;AE$4,INDIRECT("listResultBlock"&amp;$AV99),AE$3,FALSE)),"")</f>
        <v/>
      </c>
      <c r="AF99" s="30" t="str">
        <f t="shared" ref="AF99" ca="1" si="1862">IF(AF$4&lt;=INDIRECT("areaNumBlock"&amp;$AV99),IF( ISBLANK(VLOOKUP($B98&amp;AF$4,INDIRECT("listResultBlock"&amp;$AV99),AF$3,FALSE)),"",VLOOKUP($B98&amp;AF$4,INDIRECT("listResultBlock"&amp;$AV99),AF$3,FALSE)),"")</f>
        <v/>
      </c>
      <c r="AG99" s="31" t="str">
        <f t="shared" ref="AG99" ca="1" si="1863">IF(AG$4&lt;=INDIRECT("areaNumBlock"&amp;$AV99),IF( ISBLANK(VLOOKUP($B98&amp;AG$4,INDIRECT("listResultBlock"&amp;$AV99),AG$3,FALSE)),"",VLOOKUP($B98&amp;AG$4,INDIRECT("listResultBlock"&amp;$AV99),AG$3,FALSE)),"")</f>
        <v/>
      </c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105"/>
      <c r="AT99" s="107"/>
      <c r="AU99" s="25">
        <f t="shared" ref="AU99:AV99" si="1864">AU98</f>
        <v>0</v>
      </c>
      <c r="AV99" s="25">
        <f t="shared" si="1864"/>
        <v>5</v>
      </c>
    </row>
    <row r="100" spans="1:48" ht="21" customHeight="1" x14ac:dyDescent="0.4">
      <c r="A100" s="7"/>
      <c r="B100" s="96">
        <v>2</v>
      </c>
      <c r="C100" s="98" t="str">
        <f t="shared" ref="C100" ca="1" si="1865">IF(B100&lt;=INDIRECT("areaNumBlock"&amp;$AV100),INDEX(INDIRECT("listTeamBlock"&amp;$AV100&amp;"b"),B100),"")</f>
        <v>馬込FC B</v>
      </c>
      <c r="D100" s="100" t="str">
        <f ca="1">IF(OR(D101="",F101=""),"",IF(D101&gt;F101,"〇",IF(D101&lt;F101,IF(E101="◎","不","×"),"△")))</f>
        <v/>
      </c>
      <c r="E100" s="100"/>
      <c r="F100" s="100"/>
      <c r="G100" s="22"/>
      <c r="H100" s="23"/>
      <c r="I100" s="24"/>
      <c r="J100" s="100" t="str">
        <f t="shared" ref="J100" ca="1" si="1866">IF(OR(J101="",L101=""),"",IF(J101&gt;L101,"〇",IF(J101&lt;L101,IF(K101="◎","不","×"),"△")))</f>
        <v/>
      </c>
      <c r="K100" s="100"/>
      <c r="L100" s="100"/>
      <c r="M100" s="100" t="str">
        <f t="shared" ref="M100" ca="1" si="1867">IF(OR(M101="",O101=""),"",IF(M101&gt;O101,"〇",IF(M101&lt;O101,IF(N101="◎","不","×"),"△")))</f>
        <v/>
      </c>
      <c r="N100" s="100"/>
      <c r="O100" s="100"/>
      <c r="P100" s="100" t="str">
        <f t="shared" ref="P100" ca="1" si="1868">IF(OR(P101="",R101=""),"",IF(P101&gt;R101,"〇",IF(P101&lt;R101,IF(Q101="◎","不","×"),"△")))</f>
        <v/>
      </c>
      <c r="Q100" s="100"/>
      <c r="R100" s="100"/>
      <c r="S100" s="100" t="str">
        <f t="shared" ref="S100" ca="1" si="1869">IF(OR(S101="",U101=""),"",IF(S101&gt;U101,"〇",IF(S101&lt;U101,IF(T101="◎","不","×"),"△")))</f>
        <v/>
      </c>
      <c r="T100" s="100"/>
      <c r="U100" s="100"/>
      <c r="V100" s="100" t="str">
        <f t="shared" ref="V100" ca="1" si="1870">IF(OR(V101="",X101=""),"",IF(V101&gt;X101,"〇",IF(V101&lt;X101,IF(W101="◎","不","×"),"△")))</f>
        <v/>
      </c>
      <c r="W100" s="100"/>
      <c r="X100" s="100"/>
      <c r="Y100" s="100" t="str">
        <f t="shared" ref="Y100" ca="1" si="1871">IF(OR(Y101="",AA101=""),"",IF(Y101&gt;AA101,"〇",IF(Y101&lt;AA101,IF(Z101="◎","不","×"),"△")))</f>
        <v/>
      </c>
      <c r="Z100" s="100"/>
      <c r="AA100" s="100"/>
      <c r="AB100" s="100" t="str">
        <f t="shared" ref="AB100" ca="1" si="1872">IF(OR(AB101="",AD101=""),"",IF(AB101&gt;AD101,"〇",IF(AB101&lt;AD101,IF(AC101="◎","不","×"),"△")))</f>
        <v/>
      </c>
      <c r="AC100" s="100"/>
      <c r="AD100" s="100"/>
      <c r="AE100" s="100" t="str">
        <f t="shared" ref="AE100" ca="1" si="1873">IF(OR(AE101="",AG101=""),"",IF(AE101&gt;AG101,"〇",IF(AE101&lt;AG101,IF(AF101="◎","不","×"),"△")))</f>
        <v/>
      </c>
      <c r="AF100" s="100"/>
      <c r="AG100" s="100"/>
      <c r="AH100" s="95">
        <f t="shared" ref="AH100" ca="1" si="1874">IF(B100&lt;=INDIRECT("areaNumBlock"&amp;$AV101),SUM(AJ100:AM101),"")</f>
        <v>0</v>
      </c>
      <c r="AI100" s="93">
        <f t="shared" ref="AI100" ca="1" si="1875">IF(B100&lt;=INDIRECT("areaNumBlock"&amp;$AV101),AJ100*3+AL100-(AM100*4),"")</f>
        <v>0</v>
      </c>
      <c r="AJ100" s="95">
        <f t="shared" ref="AJ100:AM100" ca="1" si="1876">IF($B100&lt;=INDIRECT("areaNumBlock"&amp;$AV101),COUNTIF($D100:$AG101,AJ$5),"")</f>
        <v>0</v>
      </c>
      <c r="AK100" s="95">
        <f t="shared" ca="1" si="1876"/>
        <v>0</v>
      </c>
      <c r="AL100" s="95">
        <f t="shared" ca="1" si="1876"/>
        <v>0</v>
      </c>
      <c r="AM100" s="95">
        <f t="shared" ca="1" si="1876"/>
        <v>0</v>
      </c>
      <c r="AN100" s="95"/>
      <c r="AO100" s="93">
        <f t="shared" ref="AO100" ca="1" si="1877">IF(B100&lt;=INDIRECT("areaNumBlock"&amp;$AV101),AP100-AQ100,"")</f>
        <v>0</v>
      </c>
      <c r="AP100" s="95">
        <f t="shared" ref="AP100" ca="1" si="1878">IF(B100&lt;=INDIRECT("areaNumBlock"&amp;$AV101),SUM(D101,G101,J101,M101,P101,S101,V101,Y101,AB101,AE101),"")</f>
        <v>0</v>
      </c>
      <c r="AQ100" s="95">
        <f t="shared" ref="AQ100" ca="1" si="1879">IF(B100&lt;=INDIRECT("areaNumBlock"&amp;$AV101),SUM(F101,I101,L101,O101,R101,U101,X101,AA101,AD101,AG101),"")</f>
        <v>0</v>
      </c>
      <c r="AR100" s="95"/>
      <c r="AS100" s="104" t="str">
        <f t="shared" ref="AS100" ca="1" si="1880">IF(AND(AU100=1,B100&lt;=INDIRECT("areaNumBlock"&amp;$AV101)),RANK(AT100,INDIRECT("areaRank"&amp;$AV101),0),"")</f>
        <v/>
      </c>
      <c r="AT100" s="106">
        <f t="shared" ref="AT100" ca="1" si="1881">IF(B100&lt;=INDIRECT("areaNumBlock"&amp;$AV101),AI100*1000000+AN100*100000+AO100*1000+AP100*10+AR100,"")</f>
        <v>0</v>
      </c>
      <c r="AU100" s="25">
        <f t="shared" ref="AU100:AV100" si="1882">AU99</f>
        <v>0</v>
      </c>
      <c r="AV100" s="25">
        <f t="shared" si="1882"/>
        <v>5</v>
      </c>
    </row>
    <row r="101" spans="1:48" ht="21" customHeight="1" x14ac:dyDescent="0.4">
      <c r="A101" s="7"/>
      <c r="B101" s="97"/>
      <c r="C101" s="99"/>
      <c r="D101" s="32" t="str">
        <f ca="1">IF($B100&lt;=INDIRECT("areaNumBlock"&amp;$AV101),IF( ISBLANK(VLOOKUP(D$4&amp;$B100,INDIRECT("listResultBlock"&amp;$AV101),F$3,FALSE)),"",VLOOKUP(D$4&amp;$B100,INDIRECT("listResultBlock"&amp;$AV101),F$3,FALSE)),"")</f>
        <v/>
      </c>
      <c r="E101" s="33" t="str">
        <f ca="1">IF($B100&lt;=INDIRECT("areaNumBlock"&amp;$AV101),IF( ISBLANK(VLOOKUP(E$4&amp;$B100,INDIRECT("listResultBlock"&amp;$AV101),E$3,FALSE)),"",VLOOKUP(E$4&amp;$B100,INDIRECT("listResultBlock"&amp;$AV101),E$3,FALSE)),"")</f>
        <v/>
      </c>
      <c r="F101" s="34" t="str">
        <f ca="1">IF($B100&lt;=INDIRECT("areaNumBlock"&amp;$AV101),IF( ISBLANK(VLOOKUP(F$4&amp;$B100,INDIRECT("listResultBlock"&amp;$AV101),D$3,FALSE)),"",VLOOKUP(F$4&amp;$B100,INDIRECT("listResultBlock"&amp;$AV101),D$3,FALSE)),"")</f>
        <v/>
      </c>
      <c r="G101" s="26"/>
      <c r="H101" s="27"/>
      <c r="I101" s="28"/>
      <c r="J101" s="32" t="str">
        <f t="shared" ref="J101" ca="1" si="1883">IF(J$4&lt;=INDIRECT("areaNumBlock"&amp;$AV101),IF( ISBLANK(VLOOKUP($B100&amp;J$4,INDIRECT("listResultBlock"&amp;$AV101),J$3,FALSE)),"",VLOOKUP($B100&amp;J$4,INDIRECT("listResultBlock"&amp;$AV101),J$3,FALSE)),"")</f>
        <v/>
      </c>
      <c r="K101" s="33" t="str">
        <f t="shared" ref="K101" ca="1" si="1884">IF(K$4&lt;=INDIRECT("areaNumBlock"&amp;$AV101),IF( ISBLANK(VLOOKUP($B100&amp;K$4,INDIRECT("listResultBlock"&amp;$AV101),K$3,FALSE)),"",VLOOKUP($B100&amp;K$4,INDIRECT("listResultBlock"&amp;$AV101),K$3,FALSE)),"")</f>
        <v/>
      </c>
      <c r="L101" s="34" t="str">
        <f t="shared" ref="L101" ca="1" si="1885">IF(L$4&lt;=INDIRECT("areaNumBlock"&amp;$AV101),IF( ISBLANK(VLOOKUP($B100&amp;L$4,INDIRECT("listResultBlock"&amp;$AV101),L$3,FALSE)),"",VLOOKUP($B100&amp;L$4,INDIRECT("listResultBlock"&amp;$AV101),L$3,FALSE)),"")</f>
        <v/>
      </c>
      <c r="M101" s="32" t="str">
        <f t="shared" ref="M101" ca="1" si="1886">IF(M$4&lt;=INDIRECT("areaNumBlock"&amp;$AV101),IF( ISBLANK(VLOOKUP($B100&amp;M$4,INDIRECT("listResultBlock"&amp;$AV101),M$3,FALSE)),"",VLOOKUP($B100&amp;M$4,INDIRECT("listResultBlock"&amp;$AV101),M$3,FALSE)),"")</f>
        <v/>
      </c>
      <c r="N101" s="33" t="str">
        <f t="shared" ref="N101" ca="1" si="1887">IF(N$4&lt;=INDIRECT("areaNumBlock"&amp;$AV101),IF( ISBLANK(VLOOKUP($B100&amp;N$4,INDIRECT("listResultBlock"&amp;$AV101),N$3,FALSE)),"",VLOOKUP($B100&amp;N$4,INDIRECT("listResultBlock"&amp;$AV101),N$3,FALSE)),"")</f>
        <v/>
      </c>
      <c r="O101" s="34" t="str">
        <f t="shared" ref="O101" ca="1" si="1888">IF(O$4&lt;=INDIRECT("areaNumBlock"&amp;$AV101),IF( ISBLANK(VLOOKUP($B100&amp;O$4,INDIRECT("listResultBlock"&amp;$AV101),O$3,FALSE)),"",VLOOKUP($B100&amp;O$4,INDIRECT("listResultBlock"&amp;$AV101),O$3,FALSE)),"")</f>
        <v/>
      </c>
      <c r="P101" s="32" t="str">
        <f t="shared" ref="P101" ca="1" si="1889">IF(P$4&lt;=INDIRECT("areaNumBlock"&amp;$AV101),IF( ISBLANK(VLOOKUP($B100&amp;P$4,INDIRECT("listResultBlock"&amp;$AV101),P$3,FALSE)),"",VLOOKUP($B100&amp;P$4,INDIRECT("listResultBlock"&amp;$AV101),P$3,FALSE)),"")</f>
        <v/>
      </c>
      <c r="Q101" s="33" t="str">
        <f t="shared" ref="Q101" ca="1" si="1890">IF(Q$4&lt;=INDIRECT("areaNumBlock"&amp;$AV101),IF( ISBLANK(VLOOKUP($B100&amp;Q$4,INDIRECT("listResultBlock"&amp;$AV101),Q$3,FALSE)),"",VLOOKUP($B100&amp;Q$4,INDIRECT("listResultBlock"&amp;$AV101),Q$3,FALSE)),"")</f>
        <v/>
      </c>
      <c r="R101" s="34" t="str">
        <f t="shared" ref="R101" ca="1" si="1891">IF(R$4&lt;=INDIRECT("areaNumBlock"&amp;$AV101),IF( ISBLANK(VLOOKUP($B100&amp;R$4,INDIRECT("listResultBlock"&amp;$AV101),R$3,FALSE)),"",VLOOKUP($B100&amp;R$4,INDIRECT("listResultBlock"&amp;$AV101),R$3,FALSE)),"")</f>
        <v/>
      </c>
      <c r="S101" s="32" t="str">
        <f t="shared" ref="S101" ca="1" si="1892">IF(S$4&lt;=INDIRECT("areaNumBlock"&amp;$AV101),IF( ISBLANK(VLOOKUP($B100&amp;S$4,INDIRECT("listResultBlock"&amp;$AV101),S$3,FALSE)),"",VLOOKUP($B100&amp;S$4,INDIRECT("listResultBlock"&amp;$AV101),S$3,FALSE)),"")</f>
        <v/>
      </c>
      <c r="T101" s="33" t="str">
        <f t="shared" ref="T101" ca="1" si="1893">IF(T$4&lt;=INDIRECT("areaNumBlock"&amp;$AV101),IF( ISBLANK(VLOOKUP($B100&amp;T$4,INDIRECT("listResultBlock"&amp;$AV101),T$3,FALSE)),"",VLOOKUP($B100&amp;T$4,INDIRECT("listResultBlock"&amp;$AV101),T$3,FALSE)),"")</f>
        <v/>
      </c>
      <c r="U101" s="34" t="str">
        <f t="shared" ref="U101" ca="1" si="1894">IF(U$4&lt;=INDIRECT("areaNumBlock"&amp;$AV101),IF( ISBLANK(VLOOKUP($B100&amp;U$4,INDIRECT("listResultBlock"&amp;$AV101),U$3,FALSE)),"",VLOOKUP($B100&amp;U$4,INDIRECT("listResultBlock"&amp;$AV101),U$3,FALSE)),"")</f>
        <v/>
      </c>
      <c r="V101" s="32" t="str">
        <f t="shared" ref="V101" ca="1" si="1895">IF(V$4&lt;=INDIRECT("areaNumBlock"&amp;$AV101),IF( ISBLANK(VLOOKUP($B100&amp;V$4,INDIRECT("listResultBlock"&amp;$AV101),V$3,FALSE)),"",VLOOKUP($B100&amp;V$4,INDIRECT("listResultBlock"&amp;$AV101),V$3,FALSE)),"")</f>
        <v/>
      </c>
      <c r="W101" s="33" t="str">
        <f t="shared" ref="W101" ca="1" si="1896">IF(W$4&lt;=INDIRECT("areaNumBlock"&amp;$AV101),IF( ISBLANK(VLOOKUP($B100&amp;W$4,INDIRECT("listResultBlock"&amp;$AV101),W$3,FALSE)),"",VLOOKUP($B100&amp;W$4,INDIRECT("listResultBlock"&amp;$AV101),W$3,FALSE)),"")</f>
        <v/>
      </c>
      <c r="X101" s="34" t="str">
        <f t="shared" ref="X101" ca="1" si="1897">IF(X$4&lt;=INDIRECT("areaNumBlock"&amp;$AV101),IF( ISBLANK(VLOOKUP($B100&amp;X$4,INDIRECT("listResultBlock"&amp;$AV101),X$3,FALSE)),"",VLOOKUP($B100&amp;X$4,INDIRECT("listResultBlock"&amp;$AV101),X$3,FALSE)),"")</f>
        <v/>
      </c>
      <c r="Y101" s="32" t="str">
        <f t="shared" ref="Y101" ca="1" si="1898">IF(Y$4&lt;=INDIRECT("areaNumBlock"&amp;$AV101),IF( ISBLANK(VLOOKUP($B100&amp;Y$4,INDIRECT("listResultBlock"&amp;$AV101),Y$3,FALSE)),"",VLOOKUP($B100&amp;Y$4,INDIRECT("listResultBlock"&amp;$AV101),Y$3,FALSE)),"")</f>
        <v/>
      </c>
      <c r="Z101" s="33" t="str">
        <f t="shared" ref="Z101" ca="1" si="1899">IF(Z$4&lt;=INDIRECT("areaNumBlock"&amp;$AV101),IF( ISBLANK(VLOOKUP($B100&amp;Z$4,INDIRECT("listResultBlock"&amp;$AV101),Z$3,FALSE)),"",VLOOKUP($B100&amp;Z$4,INDIRECT("listResultBlock"&amp;$AV101),Z$3,FALSE)),"")</f>
        <v/>
      </c>
      <c r="AA101" s="34" t="str">
        <f t="shared" ref="AA101" ca="1" si="1900">IF(AA$4&lt;=INDIRECT("areaNumBlock"&amp;$AV101),IF( ISBLANK(VLOOKUP($B100&amp;AA$4,INDIRECT("listResultBlock"&amp;$AV101),AA$3,FALSE)),"",VLOOKUP($B100&amp;AA$4,INDIRECT("listResultBlock"&amp;$AV101),AA$3,FALSE)),"")</f>
        <v/>
      </c>
      <c r="AB101" s="32" t="str">
        <f t="shared" ref="AB101" ca="1" si="1901">IF(AB$4&lt;=INDIRECT("areaNumBlock"&amp;$AV101),IF( ISBLANK(VLOOKUP($B100&amp;AB$4,INDIRECT("listResultBlock"&amp;$AV101),AB$3,FALSE)),"",VLOOKUP($B100&amp;AB$4,INDIRECT("listResultBlock"&amp;$AV101),AB$3,FALSE)),"")</f>
        <v/>
      </c>
      <c r="AC101" s="33" t="str">
        <f t="shared" ref="AC101" ca="1" si="1902">IF(AC$4&lt;=INDIRECT("areaNumBlock"&amp;$AV101),IF( ISBLANK(VLOOKUP($B100&amp;AC$4,INDIRECT("listResultBlock"&amp;$AV101),AC$3,FALSE)),"",VLOOKUP($B100&amp;AC$4,INDIRECT("listResultBlock"&amp;$AV101),AC$3,FALSE)),"")</f>
        <v/>
      </c>
      <c r="AD101" s="34" t="str">
        <f t="shared" ref="AD101" ca="1" si="1903">IF(AD$4&lt;=INDIRECT("areaNumBlock"&amp;$AV101),IF( ISBLANK(VLOOKUP($B100&amp;AD$4,INDIRECT("listResultBlock"&amp;$AV101),AD$3,FALSE)),"",VLOOKUP($B100&amp;AD$4,INDIRECT("listResultBlock"&amp;$AV101),AD$3,FALSE)),"")</f>
        <v/>
      </c>
      <c r="AE101" s="32" t="str">
        <f t="shared" ref="AE101" ca="1" si="1904">IF(AE$4&lt;=INDIRECT("areaNumBlock"&amp;$AV101),IF( ISBLANK(VLOOKUP($B100&amp;AE$4,INDIRECT("listResultBlock"&amp;$AV101),AE$3,FALSE)),"",VLOOKUP($B100&amp;AE$4,INDIRECT("listResultBlock"&amp;$AV101),AE$3,FALSE)),"")</f>
        <v/>
      </c>
      <c r="AF101" s="33" t="str">
        <f t="shared" ref="AF101" ca="1" si="1905">IF(AF$4&lt;=INDIRECT("areaNumBlock"&amp;$AV101),IF( ISBLANK(VLOOKUP($B100&amp;AF$4,INDIRECT("listResultBlock"&amp;$AV101),AF$3,FALSE)),"",VLOOKUP($B100&amp;AF$4,INDIRECT("listResultBlock"&amp;$AV101),AF$3,FALSE)),"")</f>
        <v/>
      </c>
      <c r="AG101" s="34" t="str">
        <f t="shared" ref="AG101" ca="1" si="1906">IF(AG$4&lt;=INDIRECT("areaNumBlock"&amp;$AV101),IF( ISBLANK(VLOOKUP($B100&amp;AG$4,INDIRECT("listResultBlock"&amp;$AV101),AG$3,FALSE)),"",VLOOKUP($B100&amp;AG$4,INDIRECT("listResultBlock"&amp;$AV101),AG$3,FALSE)),"")</f>
        <v/>
      </c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105"/>
      <c r="AT101" s="107"/>
      <c r="AU101" s="25">
        <f t="shared" ref="AU101:AV101" si="1907">AU100</f>
        <v>0</v>
      </c>
      <c r="AV101" s="25">
        <f t="shared" si="1907"/>
        <v>5</v>
      </c>
    </row>
    <row r="102" spans="1:48" ht="21" customHeight="1" x14ac:dyDescent="0.4">
      <c r="A102" s="7"/>
      <c r="B102" s="96">
        <v>3</v>
      </c>
      <c r="C102" s="98" t="str">
        <f t="shared" ref="C102" ca="1" si="1908">IF(B102&lt;=INDIRECT("areaNumBlock"&amp;$AV102),INDEX(INDIRECT("listTeamBlock"&amp;$AV102&amp;"b"),B102),"")</f>
        <v>東京チャンプ</v>
      </c>
      <c r="D102" s="108" t="str">
        <f t="shared" ref="D102" ca="1" si="1909">IF(OR(D103="",F103=""),"",IF(D103&gt;F103,"〇",IF(D103&lt;F103,IF(E103="◎","不","×"),"△")))</f>
        <v/>
      </c>
      <c r="E102" s="108"/>
      <c r="F102" s="108"/>
      <c r="G102" s="108" t="str">
        <f t="shared" ref="G102" ca="1" si="1910">IF(OR(G103="",I103=""),"",IF(G103&gt;I103,"〇",IF(G103&lt;I103,IF(H103="◎","不","×"),"△")))</f>
        <v/>
      </c>
      <c r="H102" s="108"/>
      <c r="I102" s="108"/>
      <c r="J102" s="22"/>
      <c r="K102" s="23"/>
      <c r="L102" s="24"/>
      <c r="M102" s="108" t="str">
        <f t="shared" ref="M102" ca="1" si="1911">IF(OR(M103="",O103=""),"",IF(M103&gt;O103,"〇",IF(M103&lt;O103,IF(N103="◎","不","×"),"△")))</f>
        <v/>
      </c>
      <c r="N102" s="108"/>
      <c r="O102" s="108"/>
      <c r="P102" s="108" t="str">
        <f t="shared" ref="P102" ca="1" si="1912">IF(OR(P103="",R103=""),"",IF(P103&gt;R103,"〇",IF(P103&lt;R103,IF(Q103="◎","不","×"),"△")))</f>
        <v/>
      </c>
      <c r="Q102" s="108"/>
      <c r="R102" s="108"/>
      <c r="S102" s="108" t="str">
        <f t="shared" ref="S102" ca="1" si="1913">IF(OR(S103="",U103=""),"",IF(S103&gt;U103,"〇",IF(S103&lt;U103,IF(T103="◎","不","×"),"△")))</f>
        <v/>
      </c>
      <c r="T102" s="108"/>
      <c r="U102" s="108"/>
      <c r="V102" s="108" t="str">
        <f t="shared" ref="V102" ca="1" si="1914">IF(OR(V103="",X103=""),"",IF(V103&gt;X103,"〇",IF(V103&lt;X103,IF(W103="◎","不","×"),"△")))</f>
        <v/>
      </c>
      <c r="W102" s="108"/>
      <c r="X102" s="108"/>
      <c r="Y102" s="108" t="str">
        <f t="shared" ref="Y102" ca="1" si="1915">IF(OR(Y103="",AA103=""),"",IF(Y103&gt;AA103,"〇",IF(Y103&lt;AA103,IF(Z103="◎","不","×"),"△")))</f>
        <v/>
      </c>
      <c r="Z102" s="108"/>
      <c r="AA102" s="108"/>
      <c r="AB102" s="108" t="str">
        <f t="shared" ref="AB102" ca="1" si="1916">IF(OR(AB103="",AD103=""),"",IF(AB103&gt;AD103,"〇",IF(AB103&lt;AD103,IF(AC103="◎","不","×"),"△")))</f>
        <v/>
      </c>
      <c r="AC102" s="108"/>
      <c r="AD102" s="108"/>
      <c r="AE102" s="108" t="str">
        <f t="shared" ref="AE102" ca="1" si="1917">IF(OR(AE103="",AG103=""),"",IF(AE103&gt;AG103,"〇",IF(AE103&lt;AG103,IF(AF103="◎","不","×"),"△")))</f>
        <v/>
      </c>
      <c r="AF102" s="108"/>
      <c r="AG102" s="108"/>
      <c r="AH102" s="95">
        <f t="shared" ref="AH102" ca="1" si="1918">IF(B102&lt;=INDIRECT("areaNumBlock"&amp;$AV103),SUM(AJ102:AM103),"")</f>
        <v>0</v>
      </c>
      <c r="AI102" s="93">
        <f t="shared" ref="AI102" ca="1" si="1919">IF(B102&lt;=INDIRECT("areaNumBlock"&amp;$AV103),AJ102*3+AL102-(AM102*4),"")</f>
        <v>0</v>
      </c>
      <c r="AJ102" s="95">
        <f t="shared" ref="AJ102:AM102" ca="1" si="1920">IF($B102&lt;=INDIRECT("areaNumBlock"&amp;$AV103),COUNTIF($D102:$AG103,AJ$5),"")</f>
        <v>0</v>
      </c>
      <c r="AK102" s="95">
        <f t="shared" ca="1" si="1920"/>
        <v>0</v>
      </c>
      <c r="AL102" s="95">
        <f t="shared" ca="1" si="1920"/>
        <v>0</v>
      </c>
      <c r="AM102" s="95">
        <f t="shared" ca="1" si="1920"/>
        <v>0</v>
      </c>
      <c r="AN102" s="95"/>
      <c r="AO102" s="93">
        <f t="shared" ref="AO102" ca="1" si="1921">IF(B102&lt;=INDIRECT("areaNumBlock"&amp;$AV103),AP102-AQ102,"")</f>
        <v>0</v>
      </c>
      <c r="AP102" s="95">
        <f t="shared" ref="AP102" ca="1" si="1922">IF(B102&lt;=INDIRECT("areaNumBlock"&amp;$AV103),SUM(D103,G103,J103,M103,P103,S103,V103,Y103,AB103,AE103),"")</f>
        <v>0</v>
      </c>
      <c r="AQ102" s="95">
        <f t="shared" ref="AQ102" ca="1" si="1923">IF(B102&lt;=INDIRECT("areaNumBlock"&amp;$AV103),SUM(F103,I103,L103,O103,R103,U103,X103,AA103,AD103,AG103),"")</f>
        <v>0</v>
      </c>
      <c r="AR102" s="95"/>
      <c r="AS102" s="104" t="str">
        <f t="shared" ref="AS102" ca="1" si="1924">IF(AND(AU102=1,B102&lt;=INDIRECT("areaNumBlock"&amp;$AV103)),RANK(AT102,INDIRECT("areaRank"&amp;$AV103),0),"")</f>
        <v/>
      </c>
      <c r="AT102" s="106">
        <f t="shared" ref="AT102" ca="1" si="1925">IF(B102&lt;=INDIRECT("areaNumBlock"&amp;$AV103),AI102*1000000+AN102*100000+AO102*1000+AP102*10+AR102,"")</f>
        <v>0</v>
      </c>
      <c r="AU102" s="25">
        <f t="shared" ref="AU102:AV102" si="1926">AU101</f>
        <v>0</v>
      </c>
      <c r="AV102" s="25">
        <f t="shared" si="1926"/>
        <v>5</v>
      </c>
    </row>
    <row r="103" spans="1:48" ht="21" customHeight="1" x14ac:dyDescent="0.4">
      <c r="A103" s="7"/>
      <c r="B103" s="97"/>
      <c r="C103" s="99"/>
      <c r="D103" s="35" t="str">
        <f t="shared" ref="D103" ca="1" si="1927">IF($B102&lt;=INDIRECT("areaNumBlock"&amp;$AV103),IF( ISBLANK(VLOOKUP(D$4&amp;$B102,INDIRECT("listResultBlock"&amp;$AV103),F$3,FALSE)),"",VLOOKUP(D$4&amp;$B102,INDIRECT("listResultBlock"&amp;$AV103),F$3,FALSE)),"")</f>
        <v/>
      </c>
      <c r="E103" s="36" t="str">
        <f t="shared" ref="E103" ca="1" si="1928">IF($B102&lt;=INDIRECT("areaNumBlock"&amp;$AV103),IF( ISBLANK(VLOOKUP(E$4&amp;$B102,INDIRECT("listResultBlock"&amp;$AV103),E$3,FALSE)),"",VLOOKUP(E$4&amp;$B102,INDIRECT("listResultBlock"&amp;$AV103),E$3,FALSE)),"")</f>
        <v/>
      </c>
      <c r="F103" s="37" t="str">
        <f t="shared" ref="F103" ca="1" si="1929">IF($B102&lt;=INDIRECT("areaNumBlock"&amp;$AV103),IF( ISBLANK(VLOOKUP(F$4&amp;$B102,INDIRECT("listResultBlock"&amp;$AV103),D$3,FALSE)),"",VLOOKUP(F$4&amp;$B102,INDIRECT("listResultBlock"&amp;$AV103),D$3,FALSE)),"")</f>
        <v/>
      </c>
      <c r="G103" s="35" t="str">
        <f t="shared" ref="G103" ca="1" si="1930">IF($B102&lt;=INDIRECT("areaNumBlock"&amp;$AV103),IF( ISBLANK(VLOOKUP(G$4&amp;$B102,INDIRECT("listResultBlock"&amp;$AV103),I$3,FALSE)),"",VLOOKUP(G$4&amp;$B102,INDIRECT("listResultBlock"&amp;$AV103),I$3,FALSE)),"")</f>
        <v/>
      </c>
      <c r="H103" s="36" t="str">
        <f t="shared" ref="H103" ca="1" si="1931">IF($B102&lt;=INDIRECT("areaNumBlock"&amp;$AV103),IF( ISBLANK(VLOOKUP(H$4&amp;$B102,INDIRECT("listResultBlock"&amp;$AV103),H$3,FALSE)),"",VLOOKUP(H$4&amp;$B102,INDIRECT("listResultBlock"&amp;$AV103),H$3,FALSE)),"")</f>
        <v/>
      </c>
      <c r="I103" s="37" t="str">
        <f t="shared" ref="I103" ca="1" si="1932">IF($B102&lt;=INDIRECT("areaNumBlock"&amp;$AV103),IF( ISBLANK(VLOOKUP(I$4&amp;$B102,INDIRECT("listResultBlock"&amp;$AV103),G$3,FALSE)),"",VLOOKUP(I$4&amp;$B102,INDIRECT("listResultBlock"&amp;$AV103),G$3,FALSE)),"")</f>
        <v/>
      </c>
      <c r="J103" s="26"/>
      <c r="K103" s="27"/>
      <c r="L103" s="28"/>
      <c r="M103" s="35" t="str">
        <f t="shared" ref="M103" ca="1" si="1933">IF(M$4&lt;=INDIRECT("areaNumBlock"&amp;$AV103),IF( ISBLANK(VLOOKUP($B102&amp;M$4,INDIRECT("listResultBlock"&amp;$AV103),M$3,FALSE)),"",VLOOKUP($B102&amp;M$4,INDIRECT("listResultBlock"&amp;$AV103),M$3,FALSE)),"")</f>
        <v/>
      </c>
      <c r="N103" s="36" t="str">
        <f t="shared" ref="N103" ca="1" si="1934">IF(N$4&lt;=INDIRECT("areaNumBlock"&amp;$AV103),IF( ISBLANK(VLOOKUP($B102&amp;N$4,INDIRECT("listResultBlock"&amp;$AV103),N$3,FALSE)),"",VLOOKUP($B102&amp;N$4,INDIRECT("listResultBlock"&amp;$AV103),N$3,FALSE)),"")</f>
        <v/>
      </c>
      <c r="O103" s="37" t="str">
        <f t="shared" ref="O103" ca="1" si="1935">IF(O$4&lt;=INDIRECT("areaNumBlock"&amp;$AV103),IF( ISBLANK(VLOOKUP($B102&amp;O$4,INDIRECT("listResultBlock"&amp;$AV103),O$3,FALSE)),"",VLOOKUP($B102&amp;O$4,INDIRECT("listResultBlock"&amp;$AV103),O$3,FALSE)),"")</f>
        <v/>
      </c>
      <c r="P103" s="35" t="str">
        <f t="shared" ref="P103" ca="1" si="1936">IF(P$4&lt;=INDIRECT("areaNumBlock"&amp;$AV103),IF( ISBLANK(VLOOKUP($B102&amp;P$4,INDIRECT("listResultBlock"&amp;$AV103),P$3,FALSE)),"",VLOOKUP($B102&amp;P$4,INDIRECT("listResultBlock"&amp;$AV103),P$3,FALSE)),"")</f>
        <v/>
      </c>
      <c r="Q103" s="36" t="str">
        <f t="shared" ref="Q103" ca="1" si="1937">IF(Q$4&lt;=INDIRECT("areaNumBlock"&amp;$AV103),IF( ISBLANK(VLOOKUP($B102&amp;Q$4,INDIRECT("listResultBlock"&amp;$AV103),Q$3,FALSE)),"",VLOOKUP($B102&amp;Q$4,INDIRECT("listResultBlock"&amp;$AV103),Q$3,FALSE)),"")</f>
        <v/>
      </c>
      <c r="R103" s="37" t="str">
        <f t="shared" ref="R103" ca="1" si="1938">IF(R$4&lt;=INDIRECT("areaNumBlock"&amp;$AV103),IF( ISBLANK(VLOOKUP($B102&amp;R$4,INDIRECT("listResultBlock"&amp;$AV103),R$3,FALSE)),"",VLOOKUP($B102&amp;R$4,INDIRECT("listResultBlock"&amp;$AV103),R$3,FALSE)),"")</f>
        <v/>
      </c>
      <c r="S103" s="35" t="str">
        <f t="shared" ref="S103" ca="1" si="1939">IF(S$4&lt;=INDIRECT("areaNumBlock"&amp;$AV103),IF( ISBLANK(VLOOKUP($B102&amp;S$4,INDIRECT("listResultBlock"&amp;$AV103),S$3,FALSE)),"",VLOOKUP($B102&amp;S$4,INDIRECT("listResultBlock"&amp;$AV103),S$3,FALSE)),"")</f>
        <v/>
      </c>
      <c r="T103" s="36" t="str">
        <f t="shared" ref="T103" ca="1" si="1940">IF(T$4&lt;=INDIRECT("areaNumBlock"&amp;$AV103),IF( ISBLANK(VLOOKUP($B102&amp;T$4,INDIRECT("listResultBlock"&amp;$AV103),T$3,FALSE)),"",VLOOKUP($B102&amp;T$4,INDIRECT("listResultBlock"&amp;$AV103),T$3,FALSE)),"")</f>
        <v/>
      </c>
      <c r="U103" s="37" t="str">
        <f t="shared" ref="U103" ca="1" si="1941">IF(U$4&lt;=INDIRECT("areaNumBlock"&amp;$AV103),IF( ISBLANK(VLOOKUP($B102&amp;U$4,INDIRECT("listResultBlock"&amp;$AV103),U$3,FALSE)),"",VLOOKUP($B102&amp;U$4,INDIRECT("listResultBlock"&amp;$AV103),U$3,FALSE)),"")</f>
        <v/>
      </c>
      <c r="V103" s="35" t="str">
        <f t="shared" ref="V103" ca="1" si="1942">IF(V$4&lt;=INDIRECT("areaNumBlock"&amp;$AV103),IF( ISBLANK(VLOOKUP($B102&amp;V$4,INDIRECT("listResultBlock"&amp;$AV103),V$3,FALSE)),"",VLOOKUP($B102&amp;V$4,INDIRECT("listResultBlock"&amp;$AV103),V$3,FALSE)),"")</f>
        <v/>
      </c>
      <c r="W103" s="36" t="str">
        <f t="shared" ref="W103" ca="1" si="1943">IF(W$4&lt;=INDIRECT("areaNumBlock"&amp;$AV103),IF( ISBLANK(VLOOKUP($B102&amp;W$4,INDIRECT("listResultBlock"&amp;$AV103),W$3,FALSE)),"",VLOOKUP($B102&amp;W$4,INDIRECT("listResultBlock"&amp;$AV103),W$3,FALSE)),"")</f>
        <v/>
      </c>
      <c r="X103" s="37" t="str">
        <f t="shared" ref="X103" ca="1" si="1944">IF(X$4&lt;=INDIRECT("areaNumBlock"&amp;$AV103),IF( ISBLANK(VLOOKUP($B102&amp;X$4,INDIRECT("listResultBlock"&amp;$AV103),X$3,FALSE)),"",VLOOKUP($B102&amp;X$4,INDIRECT("listResultBlock"&amp;$AV103),X$3,FALSE)),"")</f>
        <v/>
      </c>
      <c r="Y103" s="35" t="str">
        <f t="shared" ref="Y103" ca="1" si="1945">IF(Y$4&lt;=INDIRECT("areaNumBlock"&amp;$AV103),IF( ISBLANK(VLOOKUP($B102&amp;Y$4,INDIRECT("listResultBlock"&amp;$AV103),Y$3,FALSE)),"",VLOOKUP($B102&amp;Y$4,INDIRECT("listResultBlock"&amp;$AV103),Y$3,FALSE)),"")</f>
        <v/>
      </c>
      <c r="Z103" s="36" t="str">
        <f t="shared" ref="Z103" ca="1" si="1946">IF(Z$4&lt;=INDIRECT("areaNumBlock"&amp;$AV103),IF( ISBLANK(VLOOKUP($B102&amp;Z$4,INDIRECT("listResultBlock"&amp;$AV103),Z$3,FALSE)),"",VLOOKUP($B102&amp;Z$4,INDIRECT("listResultBlock"&amp;$AV103),Z$3,FALSE)),"")</f>
        <v/>
      </c>
      <c r="AA103" s="37" t="str">
        <f t="shared" ref="AA103" ca="1" si="1947">IF(AA$4&lt;=INDIRECT("areaNumBlock"&amp;$AV103),IF( ISBLANK(VLOOKUP($B102&amp;AA$4,INDIRECT("listResultBlock"&amp;$AV103),AA$3,FALSE)),"",VLOOKUP($B102&amp;AA$4,INDIRECT("listResultBlock"&amp;$AV103),AA$3,FALSE)),"")</f>
        <v/>
      </c>
      <c r="AB103" s="35" t="str">
        <f t="shared" ref="AB103" ca="1" si="1948">IF(AB$4&lt;=INDIRECT("areaNumBlock"&amp;$AV103),IF( ISBLANK(VLOOKUP($B102&amp;AB$4,INDIRECT("listResultBlock"&amp;$AV103),AB$3,FALSE)),"",VLOOKUP($B102&amp;AB$4,INDIRECT("listResultBlock"&amp;$AV103),AB$3,FALSE)),"")</f>
        <v/>
      </c>
      <c r="AC103" s="36" t="str">
        <f t="shared" ref="AC103" ca="1" si="1949">IF(AC$4&lt;=INDIRECT("areaNumBlock"&amp;$AV103),IF( ISBLANK(VLOOKUP($B102&amp;AC$4,INDIRECT("listResultBlock"&amp;$AV103),AC$3,FALSE)),"",VLOOKUP($B102&amp;AC$4,INDIRECT("listResultBlock"&amp;$AV103),AC$3,FALSE)),"")</f>
        <v/>
      </c>
      <c r="AD103" s="37" t="str">
        <f t="shared" ref="AD103" ca="1" si="1950">IF(AD$4&lt;=INDIRECT("areaNumBlock"&amp;$AV103),IF( ISBLANK(VLOOKUP($B102&amp;AD$4,INDIRECT("listResultBlock"&amp;$AV103),AD$3,FALSE)),"",VLOOKUP($B102&amp;AD$4,INDIRECT("listResultBlock"&amp;$AV103),AD$3,FALSE)),"")</f>
        <v/>
      </c>
      <c r="AE103" s="35" t="str">
        <f t="shared" ref="AE103" ca="1" si="1951">IF(AE$4&lt;=INDIRECT("areaNumBlock"&amp;$AV103),IF( ISBLANK(VLOOKUP($B102&amp;AE$4,INDIRECT("listResultBlock"&amp;$AV103),AE$3,FALSE)),"",VLOOKUP($B102&amp;AE$4,INDIRECT("listResultBlock"&amp;$AV103),AE$3,FALSE)),"")</f>
        <v/>
      </c>
      <c r="AF103" s="36" t="str">
        <f t="shared" ref="AF103" ca="1" si="1952">IF(AF$4&lt;=INDIRECT("areaNumBlock"&amp;$AV103),IF( ISBLANK(VLOOKUP($B102&amp;AF$4,INDIRECT("listResultBlock"&amp;$AV103),AF$3,FALSE)),"",VLOOKUP($B102&amp;AF$4,INDIRECT("listResultBlock"&amp;$AV103),AF$3,FALSE)),"")</f>
        <v/>
      </c>
      <c r="AG103" s="37" t="str">
        <f t="shared" ref="AG103" ca="1" si="1953">IF(AG$4&lt;=INDIRECT("areaNumBlock"&amp;$AV103),IF( ISBLANK(VLOOKUP($B102&amp;AG$4,INDIRECT("listResultBlock"&amp;$AV103),AG$3,FALSE)),"",VLOOKUP($B102&amp;AG$4,INDIRECT("listResultBlock"&amp;$AV103),AG$3,FALSE)),"")</f>
        <v/>
      </c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105"/>
      <c r="AT103" s="107"/>
      <c r="AU103" s="25">
        <f t="shared" ref="AU103:AV103" si="1954">AU102</f>
        <v>0</v>
      </c>
      <c r="AV103" s="25">
        <f t="shared" si="1954"/>
        <v>5</v>
      </c>
    </row>
    <row r="104" spans="1:48" ht="21" customHeight="1" x14ac:dyDescent="0.4">
      <c r="A104" s="7"/>
      <c r="B104" s="96">
        <v>4</v>
      </c>
      <c r="C104" s="98" t="str">
        <f t="shared" ref="C104" ca="1" si="1955">IF(B104&lt;=INDIRECT("areaNumBlock"&amp;$AV104),INDEX(INDIRECT("listTeamBlock"&amp;$AV104&amp;"b"),B104),"")</f>
        <v>ボンバーズ</v>
      </c>
      <c r="D104" s="100" t="str">
        <f t="shared" ref="D104" ca="1" si="1956">IF(OR(D105="",F105=""),"",IF(D105&gt;F105,"〇",IF(D105&lt;F105,IF(E105="◎","不","×"),"△")))</f>
        <v/>
      </c>
      <c r="E104" s="100"/>
      <c r="F104" s="100"/>
      <c r="G104" s="100" t="str">
        <f t="shared" ref="G104" ca="1" si="1957">IF(OR(G105="",I105=""),"",IF(G105&gt;I105,"〇",IF(G105&lt;I105,IF(H105="◎","不","×"),"△")))</f>
        <v/>
      </c>
      <c r="H104" s="100"/>
      <c r="I104" s="100"/>
      <c r="J104" s="100" t="str">
        <f t="shared" ref="J104" ca="1" si="1958">IF(OR(J105="",L105=""),"",IF(J105&gt;L105,"〇",IF(J105&lt;L105,IF(K105="◎","不","×"),"△")))</f>
        <v/>
      </c>
      <c r="K104" s="100"/>
      <c r="L104" s="100"/>
      <c r="M104" s="22"/>
      <c r="N104" s="23"/>
      <c r="O104" s="24"/>
      <c r="P104" s="100" t="str">
        <f t="shared" ref="P104" ca="1" si="1959">IF(OR(P105="",R105=""),"",IF(P105&gt;R105,"〇",IF(P105&lt;R105,IF(Q105="◎","不","×"),"△")))</f>
        <v/>
      </c>
      <c r="Q104" s="100"/>
      <c r="R104" s="100"/>
      <c r="S104" s="100" t="str">
        <f t="shared" ref="S104" ca="1" si="1960">IF(OR(S105="",U105=""),"",IF(S105&gt;U105,"〇",IF(S105&lt;U105,IF(T105="◎","不","×"),"△")))</f>
        <v/>
      </c>
      <c r="T104" s="100"/>
      <c r="U104" s="100"/>
      <c r="V104" s="100" t="str">
        <f t="shared" ref="V104" ca="1" si="1961">IF(OR(V105="",X105=""),"",IF(V105&gt;X105,"〇",IF(V105&lt;X105,IF(W105="◎","不","×"),"△")))</f>
        <v/>
      </c>
      <c r="W104" s="100"/>
      <c r="X104" s="100"/>
      <c r="Y104" s="100" t="str">
        <f t="shared" ref="Y104" ca="1" si="1962">IF(OR(Y105="",AA105=""),"",IF(Y105&gt;AA105,"〇",IF(Y105&lt;AA105,IF(Z105="◎","不","×"),"△")))</f>
        <v/>
      </c>
      <c r="Z104" s="100"/>
      <c r="AA104" s="100"/>
      <c r="AB104" s="100" t="str">
        <f t="shared" ref="AB104" ca="1" si="1963">IF(OR(AB105="",AD105=""),"",IF(AB105&gt;AD105,"〇",IF(AB105&lt;AD105,IF(AC105="◎","不","×"),"△")))</f>
        <v/>
      </c>
      <c r="AC104" s="100"/>
      <c r="AD104" s="100"/>
      <c r="AE104" s="100" t="str">
        <f t="shared" ref="AE104" ca="1" si="1964">IF(OR(AE105="",AG105=""),"",IF(AE105&gt;AG105,"〇",IF(AE105&lt;AG105,IF(AF105="◎","不","×"),"△")))</f>
        <v/>
      </c>
      <c r="AF104" s="100"/>
      <c r="AG104" s="100"/>
      <c r="AH104" s="95">
        <f t="shared" ref="AH104" ca="1" si="1965">IF(B104&lt;=INDIRECT("areaNumBlock"&amp;$AV105),SUM(AJ104:AM105),"")</f>
        <v>0</v>
      </c>
      <c r="AI104" s="93">
        <f t="shared" ref="AI104" ca="1" si="1966">IF(B104&lt;=INDIRECT("areaNumBlock"&amp;$AV105),AJ104*3+AL104-(AM104*4),"")</f>
        <v>0</v>
      </c>
      <c r="AJ104" s="95">
        <f t="shared" ref="AJ104:AM104" ca="1" si="1967">IF($B104&lt;=INDIRECT("areaNumBlock"&amp;$AV105),COUNTIF($D104:$AG105,AJ$5),"")</f>
        <v>0</v>
      </c>
      <c r="AK104" s="95">
        <f t="shared" ca="1" si="1967"/>
        <v>0</v>
      </c>
      <c r="AL104" s="95">
        <f t="shared" ca="1" si="1967"/>
        <v>0</v>
      </c>
      <c r="AM104" s="95">
        <f t="shared" ca="1" si="1967"/>
        <v>0</v>
      </c>
      <c r="AN104" s="95"/>
      <c r="AO104" s="93">
        <f t="shared" ref="AO104" ca="1" si="1968">IF(B104&lt;=INDIRECT("areaNumBlock"&amp;$AV105),AP104-AQ104,"")</f>
        <v>0</v>
      </c>
      <c r="AP104" s="95">
        <f t="shared" ref="AP104" ca="1" si="1969">IF(B104&lt;=INDIRECT("areaNumBlock"&amp;$AV105),SUM(D105,G105,J105,M105,P105,S105,V105,Y105,AB105,AE105),"")</f>
        <v>0</v>
      </c>
      <c r="AQ104" s="95">
        <f t="shared" ref="AQ104" ca="1" si="1970">IF(B104&lt;=INDIRECT("areaNumBlock"&amp;$AV105),SUM(F105,I105,L105,O105,R105,U105,X105,AA105,AD105,AG105),"")</f>
        <v>0</v>
      </c>
      <c r="AR104" s="95"/>
      <c r="AS104" s="104" t="str">
        <f t="shared" ref="AS104" ca="1" si="1971">IF(AND(AU104=1,B104&lt;=INDIRECT("areaNumBlock"&amp;$AV105)),RANK(AT104,INDIRECT("areaRank"&amp;$AV105),0),"")</f>
        <v/>
      </c>
      <c r="AT104" s="106">
        <f t="shared" ref="AT104" ca="1" si="1972">IF(B104&lt;=INDIRECT("areaNumBlock"&amp;$AV105),AI104*1000000+AN104*100000+AO104*1000+AP104*10+AR104,"")</f>
        <v>0</v>
      </c>
      <c r="AU104" s="25">
        <f t="shared" ref="AU104:AV104" si="1973">AU103</f>
        <v>0</v>
      </c>
      <c r="AV104" s="25">
        <f t="shared" si="1973"/>
        <v>5</v>
      </c>
    </row>
    <row r="105" spans="1:48" ht="21" customHeight="1" x14ac:dyDescent="0.4">
      <c r="A105" s="7"/>
      <c r="B105" s="97"/>
      <c r="C105" s="99"/>
      <c r="D105" s="32" t="str">
        <f t="shared" ref="D105" ca="1" si="1974">IF($B104&lt;=INDIRECT("areaNumBlock"&amp;$AV105),IF( ISBLANK(VLOOKUP(D$4&amp;$B104,INDIRECT("listResultBlock"&amp;$AV105),F$3,FALSE)),"",VLOOKUP(D$4&amp;$B104,INDIRECT("listResultBlock"&amp;$AV105),F$3,FALSE)),"")</f>
        <v/>
      </c>
      <c r="E105" s="33" t="str">
        <f t="shared" ref="E105" ca="1" si="1975">IF($B104&lt;=INDIRECT("areaNumBlock"&amp;$AV105),IF( ISBLANK(VLOOKUP(E$4&amp;$B104,INDIRECT("listResultBlock"&amp;$AV105),E$3,FALSE)),"",VLOOKUP(E$4&amp;$B104,INDIRECT("listResultBlock"&amp;$AV105),E$3,FALSE)),"")</f>
        <v/>
      </c>
      <c r="F105" s="34" t="str">
        <f t="shared" ref="F105" ca="1" si="1976">IF($B104&lt;=INDIRECT("areaNumBlock"&amp;$AV105),IF( ISBLANK(VLOOKUP(F$4&amp;$B104,INDIRECT("listResultBlock"&amp;$AV105),D$3,FALSE)),"",VLOOKUP(F$4&amp;$B104,INDIRECT("listResultBlock"&amp;$AV105),D$3,FALSE)),"")</f>
        <v/>
      </c>
      <c r="G105" s="32" t="str">
        <f t="shared" ref="G105" ca="1" si="1977">IF($B104&lt;=INDIRECT("areaNumBlock"&amp;$AV105),IF( ISBLANK(VLOOKUP(G$4&amp;$B104,INDIRECT("listResultBlock"&amp;$AV105),I$3,FALSE)),"",VLOOKUP(G$4&amp;$B104,INDIRECT("listResultBlock"&amp;$AV105),I$3,FALSE)),"")</f>
        <v/>
      </c>
      <c r="H105" s="33" t="str">
        <f t="shared" ref="H105" ca="1" si="1978">IF($B104&lt;=INDIRECT("areaNumBlock"&amp;$AV105),IF( ISBLANK(VLOOKUP(H$4&amp;$B104,INDIRECT("listResultBlock"&amp;$AV105),H$3,FALSE)),"",VLOOKUP(H$4&amp;$B104,INDIRECT("listResultBlock"&amp;$AV105),H$3,FALSE)),"")</f>
        <v/>
      </c>
      <c r="I105" s="34" t="str">
        <f t="shared" ref="I105" ca="1" si="1979">IF($B104&lt;=INDIRECT("areaNumBlock"&amp;$AV105),IF( ISBLANK(VLOOKUP(I$4&amp;$B104,INDIRECT("listResultBlock"&amp;$AV105),G$3,FALSE)),"",VLOOKUP(I$4&amp;$B104,INDIRECT("listResultBlock"&amp;$AV105),G$3,FALSE)),"")</f>
        <v/>
      </c>
      <c r="J105" s="32" t="str">
        <f t="shared" ref="J105" ca="1" si="1980">IF($B104&lt;=INDIRECT("areaNumBlock"&amp;$AV105),IF( ISBLANK(VLOOKUP(J$4&amp;$B104,INDIRECT("listResultBlock"&amp;$AV105),L$3,FALSE)),"",VLOOKUP(J$4&amp;$B104,INDIRECT("listResultBlock"&amp;$AV105),L$3,FALSE)),"")</f>
        <v/>
      </c>
      <c r="K105" s="33" t="str">
        <f t="shared" ref="K105" ca="1" si="1981">IF($B104&lt;=INDIRECT("areaNumBlock"&amp;$AV105),IF( ISBLANK(VLOOKUP(K$4&amp;$B104,INDIRECT("listResultBlock"&amp;$AV105),K$3,FALSE)),"",VLOOKUP(K$4&amp;$B104,INDIRECT("listResultBlock"&amp;$AV105),K$3,FALSE)),"")</f>
        <v/>
      </c>
      <c r="L105" s="34" t="str">
        <f t="shared" ref="L105" ca="1" si="1982">IF($B104&lt;=INDIRECT("areaNumBlock"&amp;$AV105),IF( ISBLANK(VLOOKUP(L$4&amp;$B104,INDIRECT("listResultBlock"&amp;$AV105),J$3,FALSE)),"",VLOOKUP(L$4&amp;$B104,INDIRECT("listResultBlock"&amp;$AV105),J$3,FALSE)),"")</f>
        <v/>
      </c>
      <c r="M105" s="26"/>
      <c r="N105" s="27"/>
      <c r="O105" s="28"/>
      <c r="P105" s="32" t="str">
        <f t="shared" ref="P105" ca="1" si="1983">IF(P$4&lt;=INDIRECT("areaNumBlock"&amp;$AV105),IF( ISBLANK(VLOOKUP($B104&amp;P$4,INDIRECT("listResultBlock"&amp;$AV105),P$3,FALSE)),"",VLOOKUP($B104&amp;P$4,INDIRECT("listResultBlock"&amp;$AV105),P$3,FALSE)),"")</f>
        <v/>
      </c>
      <c r="Q105" s="33" t="str">
        <f t="shared" ref="Q105" ca="1" si="1984">IF(Q$4&lt;=INDIRECT("areaNumBlock"&amp;$AV105),IF( ISBLANK(VLOOKUP($B104&amp;Q$4,INDIRECT("listResultBlock"&amp;$AV105),Q$3,FALSE)),"",VLOOKUP($B104&amp;Q$4,INDIRECT("listResultBlock"&amp;$AV105),Q$3,FALSE)),"")</f>
        <v/>
      </c>
      <c r="R105" s="34" t="str">
        <f t="shared" ref="R105" ca="1" si="1985">IF(R$4&lt;=INDIRECT("areaNumBlock"&amp;$AV105),IF( ISBLANK(VLOOKUP($B104&amp;R$4,INDIRECT("listResultBlock"&amp;$AV105),R$3,FALSE)),"",VLOOKUP($B104&amp;R$4,INDIRECT("listResultBlock"&amp;$AV105),R$3,FALSE)),"")</f>
        <v/>
      </c>
      <c r="S105" s="32" t="str">
        <f t="shared" ref="S105" ca="1" si="1986">IF(S$4&lt;=INDIRECT("areaNumBlock"&amp;$AV105),IF( ISBLANK(VLOOKUP($B104&amp;S$4,INDIRECT("listResultBlock"&amp;$AV105),S$3,FALSE)),"",VLOOKUP($B104&amp;S$4,INDIRECT("listResultBlock"&amp;$AV105),S$3,FALSE)),"")</f>
        <v/>
      </c>
      <c r="T105" s="33" t="str">
        <f t="shared" ref="T105" ca="1" si="1987">IF(T$4&lt;=INDIRECT("areaNumBlock"&amp;$AV105),IF( ISBLANK(VLOOKUP($B104&amp;T$4,INDIRECT("listResultBlock"&amp;$AV105),T$3,FALSE)),"",VLOOKUP($B104&amp;T$4,INDIRECT("listResultBlock"&amp;$AV105),T$3,FALSE)),"")</f>
        <v/>
      </c>
      <c r="U105" s="34" t="str">
        <f t="shared" ref="U105" ca="1" si="1988">IF(U$4&lt;=INDIRECT("areaNumBlock"&amp;$AV105),IF( ISBLANK(VLOOKUP($B104&amp;U$4,INDIRECT("listResultBlock"&amp;$AV105),U$3,FALSE)),"",VLOOKUP($B104&amp;U$4,INDIRECT("listResultBlock"&amp;$AV105),U$3,FALSE)),"")</f>
        <v/>
      </c>
      <c r="V105" s="32" t="str">
        <f t="shared" ref="V105" ca="1" si="1989">IF(V$4&lt;=INDIRECT("areaNumBlock"&amp;$AV105),IF( ISBLANK(VLOOKUP($B104&amp;V$4,INDIRECT("listResultBlock"&amp;$AV105),V$3,FALSE)),"",VLOOKUP($B104&amp;V$4,INDIRECT("listResultBlock"&amp;$AV105),V$3,FALSE)),"")</f>
        <v/>
      </c>
      <c r="W105" s="33" t="str">
        <f t="shared" ref="W105" ca="1" si="1990">IF(W$4&lt;=INDIRECT("areaNumBlock"&amp;$AV105),IF( ISBLANK(VLOOKUP($B104&amp;W$4,INDIRECT("listResultBlock"&amp;$AV105),W$3,FALSE)),"",VLOOKUP($B104&amp;W$4,INDIRECT("listResultBlock"&amp;$AV105),W$3,FALSE)),"")</f>
        <v/>
      </c>
      <c r="X105" s="34" t="str">
        <f t="shared" ref="X105" ca="1" si="1991">IF(X$4&lt;=INDIRECT("areaNumBlock"&amp;$AV105),IF( ISBLANK(VLOOKUP($B104&amp;X$4,INDIRECT("listResultBlock"&amp;$AV105),X$3,FALSE)),"",VLOOKUP($B104&amp;X$4,INDIRECT("listResultBlock"&amp;$AV105),X$3,FALSE)),"")</f>
        <v/>
      </c>
      <c r="Y105" s="32" t="str">
        <f t="shared" ref="Y105" ca="1" si="1992">IF(Y$4&lt;=INDIRECT("areaNumBlock"&amp;$AV105),IF( ISBLANK(VLOOKUP($B104&amp;Y$4,INDIRECT("listResultBlock"&amp;$AV105),Y$3,FALSE)),"",VLOOKUP($B104&amp;Y$4,INDIRECT("listResultBlock"&amp;$AV105),Y$3,FALSE)),"")</f>
        <v/>
      </c>
      <c r="Z105" s="33" t="str">
        <f t="shared" ref="Z105" ca="1" si="1993">IF(Z$4&lt;=INDIRECT("areaNumBlock"&amp;$AV105),IF( ISBLANK(VLOOKUP($B104&amp;Z$4,INDIRECT("listResultBlock"&amp;$AV105),Z$3,FALSE)),"",VLOOKUP($B104&amp;Z$4,INDIRECT("listResultBlock"&amp;$AV105),Z$3,FALSE)),"")</f>
        <v/>
      </c>
      <c r="AA105" s="34" t="str">
        <f t="shared" ref="AA105" ca="1" si="1994">IF(AA$4&lt;=INDIRECT("areaNumBlock"&amp;$AV105),IF( ISBLANK(VLOOKUP($B104&amp;AA$4,INDIRECT("listResultBlock"&amp;$AV105),AA$3,FALSE)),"",VLOOKUP($B104&amp;AA$4,INDIRECT("listResultBlock"&amp;$AV105),AA$3,FALSE)),"")</f>
        <v/>
      </c>
      <c r="AB105" s="32" t="str">
        <f t="shared" ref="AB105" ca="1" si="1995">IF(AB$4&lt;=INDIRECT("areaNumBlock"&amp;$AV105),IF( ISBLANK(VLOOKUP($B104&amp;AB$4,INDIRECT("listResultBlock"&amp;$AV105),AB$3,FALSE)),"",VLOOKUP($B104&amp;AB$4,INDIRECT("listResultBlock"&amp;$AV105),AB$3,FALSE)),"")</f>
        <v/>
      </c>
      <c r="AC105" s="33" t="str">
        <f t="shared" ref="AC105" ca="1" si="1996">IF(AC$4&lt;=INDIRECT("areaNumBlock"&amp;$AV105),IF( ISBLANK(VLOOKUP($B104&amp;AC$4,INDIRECT("listResultBlock"&amp;$AV105),AC$3,FALSE)),"",VLOOKUP($B104&amp;AC$4,INDIRECT("listResultBlock"&amp;$AV105),AC$3,FALSE)),"")</f>
        <v/>
      </c>
      <c r="AD105" s="34" t="str">
        <f t="shared" ref="AD105" ca="1" si="1997">IF(AD$4&lt;=INDIRECT("areaNumBlock"&amp;$AV105),IF( ISBLANK(VLOOKUP($B104&amp;AD$4,INDIRECT("listResultBlock"&amp;$AV105),AD$3,FALSE)),"",VLOOKUP($B104&amp;AD$4,INDIRECT("listResultBlock"&amp;$AV105),AD$3,FALSE)),"")</f>
        <v/>
      </c>
      <c r="AE105" s="32" t="str">
        <f t="shared" ref="AE105" ca="1" si="1998">IF(AE$4&lt;=INDIRECT("areaNumBlock"&amp;$AV105),IF( ISBLANK(VLOOKUP($B104&amp;AE$4,INDIRECT("listResultBlock"&amp;$AV105),AE$3,FALSE)),"",VLOOKUP($B104&amp;AE$4,INDIRECT("listResultBlock"&amp;$AV105),AE$3,FALSE)),"")</f>
        <v/>
      </c>
      <c r="AF105" s="33" t="str">
        <f t="shared" ref="AF105" ca="1" si="1999">IF(AF$4&lt;=INDIRECT("areaNumBlock"&amp;$AV105),IF( ISBLANK(VLOOKUP($B104&amp;AF$4,INDIRECT("listResultBlock"&amp;$AV105),AF$3,FALSE)),"",VLOOKUP($B104&amp;AF$4,INDIRECT("listResultBlock"&amp;$AV105),AF$3,FALSE)),"")</f>
        <v/>
      </c>
      <c r="AG105" s="34" t="str">
        <f t="shared" ref="AG105" ca="1" si="2000">IF(AG$4&lt;=INDIRECT("areaNumBlock"&amp;$AV105),IF( ISBLANK(VLOOKUP($B104&amp;AG$4,INDIRECT("listResultBlock"&amp;$AV105),AG$3,FALSE)),"",VLOOKUP($B104&amp;AG$4,INDIRECT("listResultBlock"&amp;$AV105),AG$3,FALSE)),"")</f>
        <v/>
      </c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105"/>
      <c r="AT105" s="107"/>
      <c r="AU105" s="25">
        <f t="shared" ref="AU105:AV105" si="2001">AU104</f>
        <v>0</v>
      </c>
      <c r="AV105" s="25">
        <f t="shared" si="2001"/>
        <v>5</v>
      </c>
    </row>
    <row r="106" spans="1:48" ht="21" customHeight="1" x14ac:dyDescent="0.4">
      <c r="A106" s="7"/>
      <c r="B106" s="96">
        <v>5</v>
      </c>
      <c r="C106" s="98" t="str">
        <f t="shared" ref="C106" ca="1" si="2002">IF(B106&lt;=INDIRECT("areaNumBlock"&amp;$AV106),INDEX(INDIRECT("listTeamBlock"&amp;$AV106&amp;"b"),B106),"")</f>
        <v>松仙FC 2st</v>
      </c>
      <c r="D106" s="108" t="str">
        <f t="shared" ref="D106" ca="1" si="2003">IF(OR(D107="",F107=""),"",IF(D107&gt;F107,"〇",IF(D107&lt;F107,IF(E107="◎","不","×"),"△")))</f>
        <v/>
      </c>
      <c r="E106" s="108"/>
      <c r="F106" s="108"/>
      <c r="G106" s="108" t="str">
        <f t="shared" ref="G106" ca="1" si="2004">IF(OR(G107="",I107=""),"",IF(G107&gt;I107,"〇",IF(G107&lt;I107,IF(H107="◎","不","×"),"△")))</f>
        <v/>
      </c>
      <c r="H106" s="108"/>
      <c r="I106" s="108"/>
      <c r="J106" s="108" t="str">
        <f t="shared" ref="J106" ca="1" si="2005">IF(OR(J107="",L107=""),"",IF(J107&gt;L107,"〇",IF(J107&lt;L107,IF(K107="◎","不","×"),"△")))</f>
        <v/>
      </c>
      <c r="K106" s="108"/>
      <c r="L106" s="108"/>
      <c r="M106" s="108" t="str">
        <f t="shared" ref="M106" ca="1" si="2006">IF(OR(M107="",O107=""),"",IF(M107&gt;O107,"〇",IF(M107&lt;O107,IF(N107="◎","不","×"),"△")))</f>
        <v/>
      </c>
      <c r="N106" s="108"/>
      <c r="O106" s="108"/>
      <c r="P106" s="22"/>
      <c r="Q106" s="23"/>
      <c r="R106" s="24"/>
      <c r="S106" s="108" t="str">
        <f t="shared" ref="S106" ca="1" si="2007">IF(OR(S107="",U107=""),"",IF(S107&gt;U107,"〇",IF(S107&lt;U107,IF(T107="◎","不","×"),"△")))</f>
        <v/>
      </c>
      <c r="T106" s="108"/>
      <c r="U106" s="108"/>
      <c r="V106" s="108" t="str">
        <f t="shared" ref="V106" ca="1" si="2008">IF(OR(V107="",X107=""),"",IF(V107&gt;X107,"〇",IF(V107&lt;X107,IF(W107="◎","不","×"),"△")))</f>
        <v/>
      </c>
      <c r="W106" s="108"/>
      <c r="X106" s="108"/>
      <c r="Y106" s="108" t="str">
        <f t="shared" ref="Y106" ca="1" si="2009">IF(OR(Y107="",AA107=""),"",IF(Y107&gt;AA107,"〇",IF(Y107&lt;AA107,IF(Z107="◎","不","×"),"△")))</f>
        <v/>
      </c>
      <c r="Z106" s="108"/>
      <c r="AA106" s="108"/>
      <c r="AB106" s="108" t="str">
        <f t="shared" ref="AB106" ca="1" si="2010">IF(OR(AB107="",AD107=""),"",IF(AB107&gt;AD107,"〇",IF(AB107&lt;AD107,IF(AC107="◎","不","×"),"△")))</f>
        <v/>
      </c>
      <c r="AC106" s="108"/>
      <c r="AD106" s="108"/>
      <c r="AE106" s="108" t="str">
        <f t="shared" ref="AE106" ca="1" si="2011">IF(OR(AE107="",AG107=""),"",IF(AE107&gt;AG107,"〇",IF(AE107&lt;AG107,IF(AF107="◎","不","×"),"△")))</f>
        <v/>
      </c>
      <c r="AF106" s="108"/>
      <c r="AG106" s="108"/>
      <c r="AH106" s="95">
        <f t="shared" ref="AH106" ca="1" si="2012">IF(B106&lt;=INDIRECT("areaNumBlock"&amp;$AV107),SUM(AJ106:AM107),"")</f>
        <v>0</v>
      </c>
      <c r="AI106" s="93">
        <f t="shared" ref="AI106" ca="1" si="2013">IF(B106&lt;=INDIRECT("areaNumBlock"&amp;$AV107),AJ106*3+AL106-(AM106*4),"")</f>
        <v>0</v>
      </c>
      <c r="AJ106" s="95">
        <f t="shared" ref="AJ106:AM106" ca="1" si="2014">IF($B106&lt;=INDIRECT("areaNumBlock"&amp;$AV107),COUNTIF($D106:$AG107,AJ$5),"")</f>
        <v>0</v>
      </c>
      <c r="AK106" s="95">
        <f t="shared" ca="1" si="2014"/>
        <v>0</v>
      </c>
      <c r="AL106" s="95">
        <f t="shared" ca="1" si="2014"/>
        <v>0</v>
      </c>
      <c r="AM106" s="95">
        <f t="shared" ca="1" si="2014"/>
        <v>0</v>
      </c>
      <c r="AN106" s="95"/>
      <c r="AO106" s="93">
        <f t="shared" ref="AO106" ca="1" si="2015">IF(B106&lt;=INDIRECT("areaNumBlock"&amp;$AV107),AP106-AQ106,"")</f>
        <v>0</v>
      </c>
      <c r="AP106" s="95">
        <f t="shared" ref="AP106" ca="1" si="2016">IF(B106&lt;=INDIRECT("areaNumBlock"&amp;$AV107),SUM(D107,G107,J107,M107,P107,S107,V107,Y107,AB107,AE107),"")</f>
        <v>0</v>
      </c>
      <c r="AQ106" s="95">
        <f t="shared" ref="AQ106" ca="1" si="2017">IF(B106&lt;=INDIRECT("areaNumBlock"&amp;$AV107),SUM(F107,I107,L107,O107,R107,U107,X107,AA107,AD107,AG107),"")</f>
        <v>0</v>
      </c>
      <c r="AR106" s="95"/>
      <c r="AS106" s="104" t="str">
        <f t="shared" ref="AS106" ca="1" si="2018">IF(AND(AU106=1,B106&lt;=INDIRECT("areaNumBlock"&amp;$AV107)),RANK(AT106,INDIRECT("areaRank"&amp;$AV107),0),"")</f>
        <v/>
      </c>
      <c r="AT106" s="106">
        <f t="shared" ref="AT106" ca="1" si="2019">IF(B106&lt;=INDIRECT("areaNumBlock"&amp;$AV107),AI106*1000000+AN106*100000+AO106*1000+AP106*10+AR106,"")</f>
        <v>0</v>
      </c>
      <c r="AU106" s="25">
        <f t="shared" ref="AU106:AV106" si="2020">AU105</f>
        <v>0</v>
      </c>
      <c r="AV106" s="25">
        <f t="shared" si="2020"/>
        <v>5</v>
      </c>
    </row>
    <row r="107" spans="1:48" ht="21" customHeight="1" x14ac:dyDescent="0.4">
      <c r="A107" s="7"/>
      <c r="B107" s="97"/>
      <c r="C107" s="99"/>
      <c r="D107" s="35" t="str">
        <f t="shared" ref="D107" ca="1" si="2021">IF($B106&lt;=INDIRECT("areaNumBlock"&amp;$AV107),IF( ISBLANK(VLOOKUP(D$4&amp;$B106,INDIRECT("listResultBlock"&amp;$AV107),F$3,FALSE)),"",VLOOKUP(D$4&amp;$B106,INDIRECT("listResultBlock"&amp;$AV107),F$3,FALSE)),"")</f>
        <v/>
      </c>
      <c r="E107" s="36" t="str">
        <f t="shared" ref="E107" ca="1" si="2022">IF($B106&lt;=INDIRECT("areaNumBlock"&amp;$AV107),IF( ISBLANK(VLOOKUP(E$4&amp;$B106,INDIRECT("listResultBlock"&amp;$AV107),E$3,FALSE)),"",VLOOKUP(E$4&amp;$B106,INDIRECT("listResultBlock"&amp;$AV107),E$3,FALSE)),"")</f>
        <v/>
      </c>
      <c r="F107" s="37" t="str">
        <f t="shared" ref="F107" ca="1" si="2023">IF($B106&lt;=INDIRECT("areaNumBlock"&amp;$AV107),IF( ISBLANK(VLOOKUP(F$4&amp;$B106,INDIRECT("listResultBlock"&amp;$AV107),D$3,FALSE)),"",VLOOKUP(F$4&amp;$B106,INDIRECT("listResultBlock"&amp;$AV107),D$3,FALSE)),"")</f>
        <v/>
      </c>
      <c r="G107" s="35" t="str">
        <f t="shared" ref="G107" ca="1" si="2024">IF($B106&lt;=INDIRECT("areaNumBlock"&amp;$AV107),IF( ISBLANK(VLOOKUP(G$4&amp;$B106,INDIRECT("listResultBlock"&amp;$AV107),I$3,FALSE)),"",VLOOKUP(G$4&amp;$B106,INDIRECT("listResultBlock"&amp;$AV107),I$3,FALSE)),"")</f>
        <v/>
      </c>
      <c r="H107" s="36" t="str">
        <f t="shared" ref="H107" ca="1" si="2025">IF($B106&lt;=INDIRECT("areaNumBlock"&amp;$AV107),IF( ISBLANK(VLOOKUP(H$4&amp;$B106,INDIRECT("listResultBlock"&amp;$AV107),H$3,FALSE)),"",VLOOKUP(H$4&amp;$B106,INDIRECT("listResultBlock"&amp;$AV107),H$3,FALSE)),"")</f>
        <v/>
      </c>
      <c r="I107" s="37" t="str">
        <f t="shared" ref="I107" ca="1" si="2026">IF($B106&lt;=INDIRECT("areaNumBlock"&amp;$AV107),IF( ISBLANK(VLOOKUP(I$4&amp;$B106,INDIRECT("listResultBlock"&amp;$AV107),G$3,FALSE)),"",VLOOKUP(I$4&amp;$B106,INDIRECT("listResultBlock"&amp;$AV107),G$3,FALSE)),"")</f>
        <v/>
      </c>
      <c r="J107" s="35" t="str">
        <f t="shared" ref="J107" ca="1" si="2027">IF($B106&lt;=INDIRECT("areaNumBlock"&amp;$AV107),IF( ISBLANK(VLOOKUP(J$4&amp;$B106,INDIRECT("listResultBlock"&amp;$AV107),L$3,FALSE)),"",VLOOKUP(J$4&amp;$B106,INDIRECT("listResultBlock"&amp;$AV107),L$3,FALSE)),"")</f>
        <v/>
      </c>
      <c r="K107" s="36" t="str">
        <f t="shared" ref="K107" ca="1" si="2028">IF($B106&lt;=INDIRECT("areaNumBlock"&amp;$AV107),IF( ISBLANK(VLOOKUP(K$4&amp;$B106,INDIRECT("listResultBlock"&amp;$AV107),K$3,FALSE)),"",VLOOKUP(K$4&amp;$B106,INDIRECT("listResultBlock"&amp;$AV107),K$3,FALSE)),"")</f>
        <v/>
      </c>
      <c r="L107" s="37" t="str">
        <f t="shared" ref="L107" ca="1" si="2029">IF($B106&lt;=INDIRECT("areaNumBlock"&amp;$AV107),IF( ISBLANK(VLOOKUP(L$4&amp;$B106,INDIRECT("listResultBlock"&amp;$AV107),J$3,FALSE)),"",VLOOKUP(L$4&amp;$B106,INDIRECT("listResultBlock"&amp;$AV107),J$3,FALSE)),"")</f>
        <v/>
      </c>
      <c r="M107" s="35" t="str">
        <f t="shared" ref="M107" ca="1" si="2030">IF($B106&lt;=INDIRECT("areaNumBlock"&amp;$AV107),IF( ISBLANK(VLOOKUP(M$4&amp;$B106,INDIRECT("listResultBlock"&amp;$AV107),O$3,FALSE)),"",VLOOKUP(M$4&amp;$B106,INDIRECT("listResultBlock"&amp;$AV107),O$3,FALSE)),"")</f>
        <v/>
      </c>
      <c r="N107" s="36" t="str">
        <f t="shared" ref="N107" ca="1" si="2031">IF($B106&lt;=INDIRECT("areaNumBlock"&amp;$AV107),IF( ISBLANK(VLOOKUP(N$4&amp;$B106,INDIRECT("listResultBlock"&amp;$AV107),N$3,FALSE)),"",VLOOKUP(N$4&amp;$B106,INDIRECT("listResultBlock"&amp;$AV107),N$3,FALSE)),"")</f>
        <v/>
      </c>
      <c r="O107" s="37" t="str">
        <f t="shared" ref="O107" ca="1" si="2032">IF($B106&lt;=INDIRECT("areaNumBlock"&amp;$AV107),IF( ISBLANK(VLOOKUP(O$4&amp;$B106,INDIRECT("listResultBlock"&amp;$AV107),M$3,FALSE)),"",VLOOKUP(O$4&amp;$B106,INDIRECT("listResultBlock"&amp;$AV107),M$3,FALSE)),"")</f>
        <v/>
      </c>
      <c r="P107" s="26"/>
      <c r="Q107" s="27"/>
      <c r="R107" s="28"/>
      <c r="S107" s="35" t="str">
        <f t="shared" ref="S107" ca="1" si="2033">IF(S$4&lt;=INDIRECT("areaNumBlock"&amp;$AV107),IF( ISBLANK(VLOOKUP($B106&amp;S$4,INDIRECT("listResultBlock"&amp;$AV107),S$3,FALSE)),"",VLOOKUP($B106&amp;S$4,INDIRECT("listResultBlock"&amp;$AV107),S$3,FALSE)),"")</f>
        <v/>
      </c>
      <c r="T107" s="36" t="str">
        <f t="shared" ref="T107" ca="1" si="2034">IF(T$4&lt;=INDIRECT("areaNumBlock"&amp;$AV107),IF( ISBLANK(VLOOKUP($B106&amp;T$4,INDIRECT("listResultBlock"&amp;$AV107),T$3,FALSE)),"",VLOOKUP($B106&amp;T$4,INDIRECT("listResultBlock"&amp;$AV107),T$3,FALSE)),"")</f>
        <v/>
      </c>
      <c r="U107" s="37" t="str">
        <f t="shared" ref="U107" ca="1" si="2035">IF(U$4&lt;=INDIRECT("areaNumBlock"&amp;$AV107),IF( ISBLANK(VLOOKUP($B106&amp;U$4,INDIRECT("listResultBlock"&amp;$AV107),U$3,FALSE)),"",VLOOKUP($B106&amp;U$4,INDIRECT("listResultBlock"&amp;$AV107),U$3,FALSE)),"")</f>
        <v/>
      </c>
      <c r="V107" s="35" t="str">
        <f t="shared" ref="V107" ca="1" si="2036">IF(V$4&lt;=INDIRECT("areaNumBlock"&amp;$AV107),IF( ISBLANK(VLOOKUP($B106&amp;V$4,INDIRECT("listResultBlock"&amp;$AV107),V$3,FALSE)),"",VLOOKUP($B106&amp;V$4,INDIRECT("listResultBlock"&amp;$AV107),V$3,FALSE)),"")</f>
        <v/>
      </c>
      <c r="W107" s="36" t="str">
        <f t="shared" ref="W107" ca="1" si="2037">IF(W$4&lt;=INDIRECT("areaNumBlock"&amp;$AV107),IF( ISBLANK(VLOOKUP($B106&amp;W$4,INDIRECT("listResultBlock"&amp;$AV107),W$3,FALSE)),"",VLOOKUP($B106&amp;W$4,INDIRECT("listResultBlock"&amp;$AV107),W$3,FALSE)),"")</f>
        <v/>
      </c>
      <c r="X107" s="37" t="str">
        <f t="shared" ref="X107" ca="1" si="2038">IF(X$4&lt;=INDIRECT("areaNumBlock"&amp;$AV107),IF( ISBLANK(VLOOKUP($B106&amp;X$4,INDIRECT("listResultBlock"&amp;$AV107),X$3,FALSE)),"",VLOOKUP($B106&amp;X$4,INDIRECT("listResultBlock"&amp;$AV107),X$3,FALSE)),"")</f>
        <v/>
      </c>
      <c r="Y107" s="35" t="str">
        <f t="shared" ref="Y107" ca="1" si="2039">IF(Y$4&lt;=INDIRECT("areaNumBlock"&amp;$AV107),IF( ISBLANK(VLOOKUP($B106&amp;Y$4,INDIRECT("listResultBlock"&amp;$AV107),Y$3,FALSE)),"",VLOOKUP($B106&amp;Y$4,INDIRECT("listResultBlock"&amp;$AV107),Y$3,FALSE)),"")</f>
        <v/>
      </c>
      <c r="Z107" s="36" t="str">
        <f t="shared" ref="Z107" ca="1" si="2040">IF(Z$4&lt;=INDIRECT("areaNumBlock"&amp;$AV107),IF( ISBLANK(VLOOKUP($B106&amp;Z$4,INDIRECT("listResultBlock"&amp;$AV107),Z$3,FALSE)),"",VLOOKUP($B106&amp;Z$4,INDIRECT("listResultBlock"&amp;$AV107),Z$3,FALSE)),"")</f>
        <v/>
      </c>
      <c r="AA107" s="37" t="str">
        <f t="shared" ref="AA107" ca="1" si="2041">IF(AA$4&lt;=INDIRECT("areaNumBlock"&amp;$AV107),IF( ISBLANK(VLOOKUP($B106&amp;AA$4,INDIRECT("listResultBlock"&amp;$AV107),AA$3,FALSE)),"",VLOOKUP($B106&amp;AA$4,INDIRECT("listResultBlock"&amp;$AV107),AA$3,FALSE)),"")</f>
        <v/>
      </c>
      <c r="AB107" s="35" t="str">
        <f t="shared" ref="AB107" ca="1" si="2042">IF(AB$4&lt;=INDIRECT("areaNumBlock"&amp;$AV107),IF( ISBLANK(VLOOKUP($B106&amp;AB$4,INDIRECT("listResultBlock"&amp;$AV107),AB$3,FALSE)),"",VLOOKUP($B106&amp;AB$4,INDIRECT("listResultBlock"&amp;$AV107),AB$3,FALSE)),"")</f>
        <v/>
      </c>
      <c r="AC107" s="36" t="str">
        <f t="shared" ref="AC107" ca="1" si="2043">IF(AC$4&lt;=INDIRECT("areaNumBlock"&amp;$AV107),IF( ISBLANK(VLOOKUP($B106&amp;AC$4,INDIRECT("listResultBlock"&amp;$AV107),AC$3,FALSE)),"",VLOOKUP($B106&amp;AC$4,INDIRECT("listResultBlock"&amp;$AV107),AC$3,FALSE)),"")</f>
        <v/>
      </c>
      <c r="AD107" s="37" t="str">
        <f t="shared" ref="AD107" ca="1" si="2044">IF(AD$4&lt;=INDIRECT("areaNumBlock"&amp;$AV107),IF( ISBLANK(VLOOKUP($B106&amp;AD$4,INDIRECT("listResultBlock"&amp;$AV107),AD$3,FALSE)),"",VLOOKUP($B106&amp;AD$4,INDIRECT("listResultBlock"&amp;$AV107),AD$3,FALSE)),"")</f>
        <v/>
      </c>
      <c r="AE107" s="35" t="str">
        <f t="shared" ref="AE107" ca="1" si="2045">IF(AE$4&lt;=INDIRECT("areaNumBlock"&amp;$AV107),IF( ISBLANK(VLOOKUP($B106&amp;AE$4,INDIRECT("listResultBlock"&amp;$AV107),AE$3,FALSE)),"",VLOOKUP($B106&amp;AE$4,INDIRECT("listResultBlock"&amp;$AV107),AE$3,FALSE)),"")</f>
        <v/>
      </c>
      <c r="AF107" s="36" t="str">
        <f t="shared" ref="AF107" ca="1" si="2046">IF(AF$4&lt;=INDIRECT("areaNumBlock"&amp;$AV107),IF( ISBLANK(VLOOKUP($B106&amp;AF$4,INDIRECT("listResultBlock"&amp;$AV107),AF$3,FALSE)),"",VLOOKUP($B106&amp;AF$4,INDIRECT("listResultBlock"&amp;$AV107),AF$3,FALSE)),"")</f>
        <v/>
      </c>
      <c r="AG107" s="37" t="str">
        <f t="shared" ref="AG107" ca="1" si="2047">IF(AG$4&lt;=INDIRECT("areaNumBlock"&amp;$AV107),IF( ISBLANK(VLOOKUP($B106&amp;AG$4,INDIRECT("listResultBlock"&amp;$AV107),AG$3,FALSE)),"",VLOOKUP($B106&amp;AG$4,INDIRECT("listResultBlock"&amp;$AV107),AG$3,FALSE)),"")</f>
        <v/>
      </c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105"/>
      <c r="AT107" s="107"/>
      <c r="AU107" s="25">
        <f t="shared" ref="AU107:AV107" si="2048">AU106</f>
        <v>0</v>
      </c>
      <c r="AV107" s="25">
        <f t="shared" si="2048"/>
        <v>5</v>
      </c>
    </row>
    <row r="108" spans="1:48" ht="21" customHeight="1" x14ac:dyDescent="0.4">
      <c r="A108" s="7"/>
      <c r="B108" s="96">
        <v>6</v>
      </c>
      <c r="C108" s="98" t="str">
        <f t="shared" ref="C108" ca="1" si="2049">IF(B108&lt;=INDIRECT("areaNumBlock"&amp;$AV108),INDEX(INDIRECT("listTeamBlock"&amp;$AV108&amp;"b"),B108),"")</f>
        <v>FCウィンズ</v>
      </c>
      <c r="D108" s="100" t="str">
        <f t="shared" ref="D108" ca="1" si="2050">IF(OR(D109="",F109=""),"",IF(D109&gt;F109,"〇",IF(D109&lt;F109,IF(E109="◎","不","×"),"△")))</f>
        <v/>
      </c>
      <c r="E108" s="100"/>
      <c r="F108" s="100"/>
      <c r="G108" s="100" t="str">
        <f t="shared" ref="G108" ca="1" si="2051">IF(OR(G109="",I109=""),"",IF(G109&gt;I109,"〇",IF(G109&lt;I109,IF(H109="◎","不","×"),"△")))</f>
        <v/>
      </c>
      <c r="H108" s="100"/>
      <c r="I108" s="100"/>
      <c r="J108" s="100" t="str">
        <f t="shared" ref="J108" ca="1" si="2052">IF(OR(J109="",L109=""),"",IF(J109&gt;L109,"〇",IF(J109&lt;L109,IF(K109="◎","不","×"),"△")))</f>
        <v/>
      </c>
      <c r="K108" s="100"/>
      <c r="L108" s="100"/>
      <c r="M108" s="100" t="str">
        <f t="shared" ref="M108" ca="1" si="2053">IF(OR(M109="",O109=""),"",IF(M109&gt;O109,"〇",IF(M109&lt;O109,IF(N109="◎","不","×"),"△")))</f>
        <v/>
      </c>
      <c r="N108" s="100"/>
      <c r="O108" s="100"/>
      <c r="P108" s="100" t="str">
        <f t="shared" ref="P108" ca="1" si="2054">IF(OR(P109="",R109=""),"",IF(P109&gt;R109,"〇",IF(P109&lt;R109,IF(Q109="◎","不","×"),"△")))</f>
        <v/>
      </c>
      <c r="Q108" s="100"/>
      <c r="R108" s="100"/>
      <c r="S108" s="22"/>
      <c r="T108" s="23"/>
      <c r="U108" s="24"/>
      <c r="V108" s="100" t="str">
        <f t="shared" ref="V108" ca="1" si="2055">IF(OR(V109="",X109=""),"",IF(V109&gt;X109,"〇",IF(V109&lt;X109,IF(W109="◎","不","×"),"△")))</f>
        <v/>
      </c>
      <c r="W108" s="100"/>
      <c r="X108" s="100"/>
      <c r="Y108" s="100" t="str">
        <f t="shared" ref="Y108" ca="1" si="2056">IF(OR(Y109="",AA109=""),"",IF(Y109&gt;AA109,"〇",IF(Y109&lt;AA109,IF(Z109="◎","不","×"),"△")))</f>
        <v/>
      </c>
      <c r="Z108" s="100"/>
      <c r="AA108" s="100"/>
      <c r="AB108" s="100" t="str">
        <f t="shared" ref="AB108" ca="1" si="2057">IF(OR(AB109="",AD109=""),"",IF(AB109&gt;AD109,"〇",IF(AB109&lt;AD109,IF(AC109="◎","不","×"),"△")))</f>
        <v/>
      </c>
      <c r="AC108" s="100"/>
      <c r="AD108" s="100"/>
      <c r="AE108" s="100" t="str">
        <f t="shared" ref="AE108" ca="1" si="2058">IF(OR(AE109="",AG109=""),"",IF(AE109&gt;AG109,"〇",IF(AE109&lt;AG109,IF(AF109="◎","不","×"),"△")))</f>
        <v/>
      </c>
      <c r="AF108" s="100"/>
      <c r="AG108" s="100"/>
      <c r="AH108" s="95">
        <f t="shared" ref="AH108" ca="1" si="2059">IF(B108&lt;=INDIRECT("areaNumBlock"&amp;$AV109),SUM(AJ108:AM109),"")</f>
        <v>0</v>
      </c>
      <c r="AI108" s="93">
        <f t="shared" ref="AI108" ca="1" si="2060">IF(B108&lt;=INDIRECT("areaNumBlock"&amp;$AV109),AJ108*3+AL108-(AM108*4),"")</f>
        <v>0</v>
      </c>
      <c r="AJ108" s="95">
        <f t="shared" ref="AJ108:AM108" ca="1" si="2061">IF($B108&lt;=INDIRECT("areaNumBlock"&amp;$AV109),COUNTIF($D108:$AG109,AJ$5),"")</f>
        <v>0</v>
      </c>
      <c r="AK108" s="95">
        <f t="shared" ca="1" si="2061"/>
        <v>0</v>
      </c>
      <c r="AL108" s="95">
        <f t="shared" ca="1" si="2061"/>
        <v>0</v>
      </c>
      <c r="AM108" s="95">
        <f t="shared" ca="1" si="2061"/>
        <v>0</v>
      </c>
      <c r="AN108" s="95"/>
      <c r="AO108" s="93">
        <f t="shared" ref="AO108" ca="1" si="2062">IF(B108&lt;=INDIRECT("areaNumBlock"&amp;$AV109),AP108-AQ108,"")</f>
        <v>0</v>
      </c>
      <c r="AP108" s="95">
        <f t="shared" ref="AP108" ca="1" si="2063">IF(B108&lt;=INDIRECT("areaNumBlock"&amp;$AV109),SUM(D109,G109,J109,M109,P109,S109,V109,Y109,AB109,AE109),"")</f>
        <v>0</v>
      </c>
      <c r="AQ108" s="95">
        <f t="shared" ref="AQ108" ca="1" si="2064">IF(B108&lt;=INDIRECT("areaNumBlock"&amp;$AV109),SUM(F109,I109,L109,O109,R109,U109,X109,AA109,AD109,AG109),"")</f>
        <v>0</v>
      </c>
      <c r="AR108" s="95"/>
      <c r="AS108" s="104" t="str">
        <f t="shared" ref="AS108" ca="1" si="2065">IF(AND(AU108=1,B108&lt;=INDIRECT("areaNumBlock"&amp;$AV109)),RANK(AT108,INDIRECT("areaRank"&amp;$AV109),0),"")</f>
        <v/>
      </c>
      <c r="AT108" s="106">
        <f t="shared" ref="AT108" ca="1" si="2066">IF(B108&lt;=INDIRECT("areaNumBlock"&amp;$AV109),AI108*1000000+AN108*100000+AO108*1000+AP108*10+AR108,"")</f>
        <v>0</v>
      </c>
      <c r="AU108" s="25">
        <f t="shared" ref="AU108:AV108" si="2067">AU107</f>
        <v>0</v>
      </c>
      <c r="AV108" s="25">
        <f t="shared" si="2067"/>
        <v>5</v>
      </c>
    </row>
    <row r="109" spans="1:48" ht="21" customHeight="1" x14ac:dyDescent="0.4">
      <c r="A109" s="7"/>
      <c r="B109" s="97"/>
      <c r="C109" s="99"/>
      <c r="D109" s="32" t="str">
        <f t="shared" ref="D109" ca="1" si="2068">IF($B108&lt;=INDIRECT("areaNumBlock"&amp;$AV109),IF( ISBLANK(VLOOKUP(D$4&amp;$B108,INDIRECT("listResultBlock"&amp;$AV109),F$3,FALSE)),"",VLOOKUP(D$4&amp;$B108,INDIRECT("listResultBlock"&amp;$AV109),F$3,FALSE)),"")</f>
        <v/>
      </c>
      <c r="E109" s="33" t="str">
        <f t="shared" ref="E109" ca="1" si="2069">IF($B108&lt;=INDIRECT("areaNumBlock"&amp;$AV109),IF( ISBLANK(VLOOKUP(E$4&amp;$B108,INDIRECT("listResultBlock"&amp;$AV109),E$3,FALSE)),"",VLOOKUP(E$4&amp;$B108,INDIRECT("listResultBlock"&amp;$AV109),E$3,FALSE)),"")</f>
        <v/>
      </c>
      <c r="F109" s="34" t="str">
        <f t="shared" ref="F109" ca="1" si="2070">IF($B108&lt;=INDIRECT("areaNumBlock"&amp;$AV109),IF( ISBLANK(VLOOKUP(F$4&amp;$B108,INDIRECT("listResultBlock"&amp;$AV109),D$3,FALSE)),"",VLOOKUP(F$4&amp;$B108,INDIRECT("listResultBlock"&amp;$AV109),D$3,FALSE)),"")</f>
        <v/>
      </c>
      <c r="G109" s="32" t="str">
        <f t="shared" ref="G109" ca="1" si="2071">IF($B108&lt;=INDIRECT("areaNumBlock"&amp;$AV109),IF( ISBLANK(VLOOKUP(G$4&amp;$B108,INDIRECT("listResultBlock"&amp;$AV109),I$3,FALSE)),"",VLOOKUP(G$4&amp;$B108,INDIRECT("listResultBlock"&amp;$AV109),I$3,FALSE)),"")</f>
        <v/>
      </c>
      <c r="H109" s="33" t="str">
        <f t="shared" ref="H109" ca="1" si="2072">IF($B108&lt;=INDIRECT("areaNumBlock"&amp;$AV109),IF( ISBLANK(VLOOKUP(H$4&amp;$B108,INDIRECT("listResultBlock"&amp;$AV109),H$3,FALSE)),"",VLOOKUP(H$4&amp;$B108,INDIRECT("listResultBlock"&amp;$AV109),H$3,FALSE)),"")</f>
        <v/>
      </c>
      <c r="I109" s="34" t="str">
        <f t="shared" ref="I109" ca="1" si="2073">IF($B108&lt;=INDIRECT("areaNumBlock"&amp;$AV109),IF( ISBLANK(VLOOKUP(I$4&amp;$B108,INDIRECT("listResultBlock"&amp;$AV109),G$3,FALSE)),"",VLOOKUP(I$4&amp;$B108,INDIRECT("listResultBlock"&amp;$AV109),G$3,FALSE)),"")</f>
        <v/>
      </c>
      <c r="J109" s="32" t="str">
        <f t="shared" ref="J109" ca="1" si="2074">IF($B108&lt;=INDIRECT("areaNumBlock"&amp;$AV109),IF( ISBLANK(VLOOKUP(J$4&amp;$B108,INDIRECT("listResultBlock"&amp;$AV109),L$3,FALSE)),"",VLOOKUP(J$4&amp;$B108,INDIRECT("listResultBlock"&amp;$AV109),L$3,FALSE)),"")</f>
        <v/>
      </c>
      <c r="K109" s="33" t="str">
        <f t="shared" ref="K109" ca="1" si="2075">IF($B108&lt;=INDIRECT("areaNumBlock"&amp;$AV109),IF( ISBLANK(VLOOKUP(K$4&amp;$B108,INDIRECT("listResultBlock"&amp;$AV109),K$3,FALSE)),"",VLOOKUP(K$4&amp;$B108,INDIRECT("listResultBlock"&amp;$AV109),K$3,FALSE)),"")</f>
        <v/>
      </c>
      <c r="L109" s="34" t="str">
        <f t="shared" ref="L109" ca="1" si="2076">IF($B108&lt;=INDIRECT("areaNumBlock"&amp;$AV109),IF( ISBLANK(VLOOKUP(L$4&amp;$B108,INDIRECT("listResultBlock"&amp;$AV109),J$3,FALSE)),"",VLOOKUP(L$4&amp;$B108,INDIRECT("listResultBlock"&amp;$AV109),J$3,FALSE)),"")</f>
        <v/>
      </c>
      <c r="M109" s="32" t="str">
        <f t="shared" ref="M109" ca="1" si="2077">IF($B108&lt;=INDIRECT("areaNumBlock"&amp;$AV109),IF( ISBLANK(VLOOKUP(M$4&amp;$B108,INDIRECT("listResultBlock"&amp;$AV109),O$3,FALSE)),"",VLOOKUP(M$4&amp;$B108,INDIRECT("listResultBlock"&amp;$AV109),O$3,FALSE)),"")</f>
        <v/>
      </c>
      <c r="N109" s="33" t="str">
        <f t="shared" ref="N109" ca="1" si="2078">IF($B108&lt;=INDIRECT("areaNumBlock"&amp;$AV109),IF( ISBLANK(VLOOKUP(N$4&amp;$B108,INDIRECT("listResultBlock"&amp;$AV109),N$3,FALSE)),"",VLOOKUP(N$4&amp;$B108,INDIRECT("listResultBlock"&amp;$AV109),N$3,FALSE)),"")</f>
        <v/>
      </c>
      <c r="O109" s="34" t="str">
        <f t="shared" ref="O109" ca="1" si="2079">IF($B108&lt;=INDIRECT("areaNumBlock"&amp;$AV109),IF( ISBLANK(VLOOKUP(O$4&amp;$B108,INDIRECT("listResultBlock"&amp;$AV109),M$3,FALSE)),"",VLOOKUP(O$4&amp;$B108,INDIRECT("listResultBlock"&amp;$AV109),M$3,FALSE)),"")</f>
        <v/>
      </c>
      <c r="P109" s="32" t="str">
        <f t="shared" ref="P109" ca="1" si="2080">IF($B108&lt;=INDIRECT("areaNumBlock"&amp;$AV109),IF( ISBLANK(VLOOKUP(P$4&amp;$B108,INDIRECT("listResultBlock"&amp;$AV109),R$3,FALSE)),"",VLOOKUP(P$4&amp;$B108,INDIRECT("listResultBlock"&amp;$AV109),R$3,FALSE)),"")</f>
        <v/>
      </c>
      <c r="Q109" s="33" t="str">
        <f t="shared" ref="Q109" ca="1" si="2081">IF($B108&lt;=INDIRECT("areaNumBlock"&amp;$AV109),IF( ISBLANK(VLOOKUP(Q$4&amp;$B108,INDIRECT("listResultBlock"&amp;$AV109),Q$3,FALSE)),"",VLOOKUP(Q$4&amp;$B108,INDIRECT("listResultBlock"&amp;$AV109),Q$3,FALSE)),"")</f>
        <v/>
      </c>
      <c r="R109" s="34" t="str">
        <f t="shared" ref="R109" ca="1" si="2082">IF($B108&lt;=INDIRECT("areaNumBlock"&amp;$AV109),IF( ISBLANK(VLOOKUP(R$4&amp;$B108,INDIRECT("listResultBlock"&amp;$AV109),P$3,FALSE)),"",VLOOKUP(R$4&amp;$B108,INDIRECT("listResultBlock"&amp;$AV109),P$3,FALSE)),"")</f>
        <v/>
      </c>
      <c r="S109" s="26"/>
      <c r="T109" s="27"/>
      <c r="U109" s="28"/>
      <c r="V109" s="32" t="str">
        <f t="shared" ref="V109" ca="1" si="2083">IF(V$4&lt;=INDIRECT("areaNumBlock"&amp;$AV109),IF( ISBLANK(VLOOKUP($B108&amp;V$4,INDIRECT("listResultBlock"&amp;$AV109),V$3,FALSE)),"",VLOOKUP($B108&amp;V$4,INDIRECT("listResultBlock"&amp;$AV109),V$3,FALSE)),"")</f>
        <v/>
      </c>
      <c r="W109" s="33" t="str">
        <f t="shared" ref="W109" ca="1" si="2084">IF(W$4&lt;=INDIRECT("areaNumBlock"&amp;$AV109),IF( ISBLANK(VLOOKUP($B108&amp;W$4,INDIRECT("listResultBlock"&amp;$AV109),W$3,FALSE)),"",VLOOKUP($B108&amp;W$4,INDIRECT("listResultBlock"&amp;$AV109),W$3,FALSE)),"")</f>
        <v/>
      </c>
      <c r="X109" s="34" t="str">
        <f t="shared" ref="X109" ca="1" si="2085">IF(X$4&lt;=INDIRECT("areaNumBlock"&amp;$AV109),IF( ISBLANK(VLOOKUP($B108&amp;X$4,INDIRECT("listResultBlock"&amp;$AV109),X$3,FALSE)),"",VLOOKUP($B108&amp;X$4,INDIRECT("listResultBlock"&amp;$AV109),X$3,FALSE)),"")</f>
        <v/>
      </c>
      <c r="Y109" s="32" t="str">
        <f t="shared" ref="Y109" ca="1" si="2086">IF(Y$4&lt;=INDIRECT("areaNumBlock"&amp;$AV109),IF( ISBLANK(VLOOKUP($B108&amp;Y$4,INDIRECT("listResultBlock"&amp;$AV109),Y$3,FALSE)),"",VLOOKUP($B108&amp;Y$4,INDIRECT("listResultBlock"&amp;$AV109),Y$3,FALSE)),"")</f>
        <v/>
      </c>
      <c r="Z109" s="33" t="str">
        <f t="shared" ref="Z109" ca="1" si="2087">IF(Z$4&lt;=INDIRECT("areaNumBlock"&amp;$AV109),IF( ISBLANK(VLOOKUP($B108&amp;Z$4,INDIRECT("listResultBlock"&amp;$AV109),Z$3,FALSE)),"",VLOOKUP($B108&amp;Z$4,INDIRECT("listResultBlock"&amp;$AV109),Z$3,FALSE)),"")</f>
        <v/>
      </c>
      <c r="AA109" s="34" t="str">
        <f t="shared" ref="AA109" ca="1" si="2088">IF(AA$4&lt;=INDIRECT("areaNumBlock"&amp;$AV109),IF( ISBLANK(VLOOKUP($B108&amp;AA$4,INDIRECT("listResultBlock"&amp;$AV109),AA$3,FALSE)),"",VLOOKUP($B108&amp;AA$4,INDIRECT("listResultBlock"&amp;$AV109),AA$3,FALSE)),"")</f>
        <v/>
      </c>
      <c r="AB109" s="32" t="str">
        <f t="shared" ref="AB109" ca="1" si="2089">IF(AB$4&lt;=INDIRECT("areaNumBlock"&amp;$AV109),IF( ISBLANK(VLOOKUP($B108&amp;AB$4,INDIRECT("listResultBlock"&amp;$AV109),AB$3,FALSE)),"",VLOOKUP($B108&amp;AB$4,INDIRECT("listResultBlock"&amp;$AV109),AB$3,FALSE)),"")</f>
        <v/>
      </c>
      <c r="AC109" s="33" t="str">
        <f t="shared" ref="AC109" ca="1" si="2090">IF(AC$4&lt;=INDIRECT("areaNumBlock"&amp;$AV109),IF( ISBLANK(VLOOKUP($B108&amp;AC$4,INDIRECT("listResultBlock"&amp;$AV109),AC$3,FALSE)),"",VLOOKUP($B108&amp;AC$4,INDIRECT("listResultBlock"&amp;$AV109),AC$3,FALSE)),"")</f>
        <v/>
      </c>
      <c r="AD109" s="34" t="str">
        <f t="shared" ref="AD109" ca="1" si="2091">IF(AD$4&lt;=INDIRECT("areaNumBlock"&amp;$AV109),IF( ISBLANK(VLOOKUP($B108&amp;AD$4,INDIRECT("listResultBlock"&amp;$AV109),AD$3,FALSE)),"",VLOOKUP($B108&amp;AD$4,INDIRECT("listResultBlock"&amp;$AV109),AD$3,FALSE)),"")</f>
        <v/>
      </c>
      <c r="AE109" s="32" t="str">
        <f t="shared" ref="AE109" ca="1" si="2092">IF(AE$4&lt;=INDIRECT("areaNumBlock"&amp;$AV109),IF( ISBLANK(VLOOKUP($B108&amp;AE$4,INDIRECT("listResultBlock"&amp;$AV109),AE$3,FALSE)),"",VLOOKUP($B108&amp;AE$4,INDIRECT("listResultBlock"&amp;$AV109),AE$3,FALSE)),"")</f>
        <v/>
      </c>
      <c r="AF109" s="33" t="str">
        <f t="shared" ref="AF109" ca="1" si="2093">IF(AF$4&lt;=INDIRECT("areaNumBlock"&amp;$AV109),IF( ISBLANK(VLOOKUP($B108&amp;AF$4,INDIRECT("listResultBlock"&amp;$AV109),AF$3,FALSE)),"",VLOOKUP($B108&amp;AF$4,INDIRECT("listResultBlock"&amp;$AV109),AF$3,FALSE)),"")</f>
        <v/>
      </c>
      <c r="AG109" s="34" t="str">
        <f t="shared" ref="AG109" ca="1" si="2094">IF(AG$4&lt;=INDIRECT("areaNumBlock"&amp;$AV109),IF( ISBLANK(VLOOKUP($B108&amp;AG$4,INDIRECT("listResultBlock"&amp;$AV109),AG$3,FALSE)),"",VLOOKUP($B108&amp;AG$4,INDIRECT("listResultBlock"&amp;$AV109),AG$3,FALSE)),"")</f>
        <v/>
      </c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105"/>
      <c r="AT109" s="107"/>
      <c r="AU109" s="25">
        <f t="shared" ref="AU109:AV109" si="2095">AU108</f>
        <v>0</v>
      </c>
      <c r="AV109" s="25">
        <f t="shared" si="2095"/>
        <v>5</v>
      </c>
    </row>
    <row r="110" spans="1:48" ht="21" customHeight="1" x14ac:dyDescent="0.4">
      <c r="A110" s="7"/>
      <c r="B110" s="96">
        <v>7</v>
      </c>
      <c r="C110" s="98" t="str">
        <f t="shared" ref="C110" ca="1" si="2096">IF(B110&lt;=INDIRECT("areaNumBlock"&amp;$AV110),INDEX(INDIRECT("listTeamBlock"&amp;$AV110&amp;"b"),B110),"")</f>
        <v>調布大塚SC B</v>
      </c>
      <c r="D110" s="108" t="str">
        <f t="shared" ref="D110" ca="1" si="2097">IF(OR(D111="",F111=""),"",IF(D111&gt;F111,"〇",IF(D111&lt;F111,IF(E111="◎","不","×"),"△")))</f>
        <v/>
      </c>
      <c r="E110" s="108"/>
      <c r="F110" s="108"/>
      <c r="G110" s="108" t="str">
        <f t="shared" ref="G110" ca="1" si="2098">IF(OR(G111="",I111=""),"",IF(G111&gt;I111,"〇",IF(G111&lt;I111,IF(H111="◎","不","×"),"△")))</f>
        <v/>
      </c>
      <c r="H110" s="108"/>
      <c r="I110" s="108"/>
      <c r="J110" s="108" t="str">
        <f t="shared" ref="J110" ca="1" si="2099">IF(OR(J111="",L111=""),"",IF(J111&gt;L111,"〇",IF(J111&lt;L111,IF(K111="◎","不","×"),"△")))</f>
        <v/>
      </c>
      <c r="K110" s="108"/>
      <c r="L110" s="108"/>
      <c r="M110" s="108" t="str">
        <f t="shared" ref="M110" ca="1" si="2100">IF(OR(M111="",O111=""),"",IF(M111&gt;O111,"〇",IF(M111&lt;O111,IF(N111="◎","不","×"),"△")))</f>
        <v/>
      </c>
      <c r="N110" s="108"/>
      <c r="O110" s="108"/>
      <c r="P110" s="108" t="str">
        <f t="shared" ref="P110" ca="1" si="2101">IF(OR(P111="",R111=""),"",IF(P111&gt;R111,"〇",IF(P111&lt;R111,IF(Q111="◎","不","×"),"△")))</f>
        <v/>
      </c>
      <c r="Q110" s="108"/>
      <c r="R110" s="108"/>
      <c r="S110" s="108" t="str">
        <f t="shared" ref="S110" ca="1" si="2102">IF(OR(S111="",U111=""),"",IF(S111&gt;U111,"〇",IF(S111&lt;U111,IF(T111="◎","不","×"),"△")))</f>
        <v/>
      </c>
      <c r="T110" s="108"/>
      <c r="U110" s="108"/>
      <c r="V110" s="22"/>
      <c r="W110" s="23"/>
      <c r="X110" s="24"/>
      <c r="Y110" s="109" t="str">
        <f t="shared" ref="Y110" ca="1" si="2103">IF(OR(Y111="",AA111=""),"",IF(Y111&gt;AA111,"〇",IF(Y111&lt;AA111,IF(Z111="◎","不","×"),"△")))</f>
        <v/>
      </c>
      <c r="Z110" s="110"/>
      <c r="AA110" s="111"/>
      <c r="AB110" s="109" t="str">
        <f t="shared" ref="AB110" ca="1" si="2104">IF(OR(AB111="",AD111=""),"",IF(AB111&gt;AD111,"〇",IF(AB111&lt;AD111,IF(AC111="◎","不","×"),"△")))</f>
        <v/>
      </c>
      <c r="AC110" s="110"/>
      <c r="AD110" s="111"/>
      <c r="AE110" s="109" t="str">
        <f t="shared" ref="AE110" ca="1" si="2105">IF(OR(AE111="",AG111=""),"",IF(AE111&gt;AG111,"〇",IF(AE111&lt;AG111,IF(AF111="◎","不","×"),"△")))</f>
        <v/>
      </c>
      <c r="AF110" s="110"/>
      <c r="AG110" s="111"/>
      <c r="AH110" s="95">
        <f t="shared" ref="AH110" ca="1" si="2106">IF(B110&lt;=INDIRECT("areaNumBlock"&amp;$AV111),SUM(AJ110:AM111),"")</f>
        <v>0</v>
      </c>
      <c r="AI110" s="93">
        <f t="shared" ref="AI110" ca="1" si="2107">IF(B110&lt;=INDIRECT("areaNumBlock"&amp;$AV111),AJ110*3+AL110-(AM110*4),"")</f>
        <v>0</v>
      </c>
      <c r="AJ110" s="95">
        <f t="shared" ref="AJ110:AM110" ca="1" si="2108">IF($B110&lt;=INDIRECT("areaNumBlock"&amp;$AV111),COUNTIF($D110:$AG111,AJ$5),"")</f>
        <v>0</v>
      </c>
      <c r="AK110" s="95">
        <f t="shared" ca="1" si="2108"/>
        <v>0</v>
      </c>
      <c r="AL110" s="95">
        <f t="shared" ca="1" si="2108"/>
        <v>0</v>
      </c>
      <c r="AM110" s="95">
        <f t="shared" ca="1" si="2108"/>
        <v>0</v>
      </c>
      <c r="AN110" s="95"/>
      <c r="AO110" s="93">
        <f t="shared" ref="AO110" ca="1" si="2109">IF(B110&lt;=INDIRECT("areaNumBlock"&amp;$AV111),AP110-AQ110,"")</f>
        <v>0</v>
      </c>
      <c r="AP110" s="95">
        <f t="shared" ref="AP110" ca="1" si="2110">IF(B110&lt;=INDIRECT("areaNumBlock"&amp;$AV111),SUM(D111,G111,J111,M111,P111,S111,V111,Y111,AB111,AE111),"")</f>
        <v>0</v>
      </c>
      <c r="AQ110" s="95">
        <f t="shared" ref="AQ110" ca="1" si="2111">IF(B110&lt;=INDIRECT("areaNumBlock"&amp;$AV111),SUM(F111,I111,L111,O111,R111,U111,X111,AA111,AD111,AG111),"")</f>
        <v>0</v>
      </c>
      <c r="AR110" s="95"/>
      <c r="AS110" s="104" t="str">
        <f t="shared" ref="AS110" ca="1" si="2112">IF(AND(AU110=1,B110&lt;=INDIRECT("areaNumBlock"&amp;$AV111)),RANK(AT110,INDIRECT("areaRank"&amp;$AV111),0),"")</f>
        <v/>
      </c>
      <c r="AT110" s="106">
        <f t="shared" ref="AT110" ca="1" si="2113">IF(B110&lt;=INDIRECT("areaNumBlock"&amp;$AV111),AI110*1000000+AN110*100000+AO110*1000+AP110*10+AR110,"")</f>
        <v>0</v>
      </c>
      <c r="AU110" s="25">
        <f t="shared" ref="AU110:AV110" si="2114">AU109</f>
        <v>0</v>
      </c>
      <c r="AV110" s="25">
        <f t="shared" si="2114"/>
        <v>5</v>
      </c>
    </row>
    <row r="111" spans="1:48" ht="21" customHeight="1" x14ac:dyDescent="0.4">
      <c r="A111" s="7"/>
      <c r="B111" s="97"/>
      <c r="C111" s="99"/>
      <c r="D111" s="35" t="str">
        <f t="shared" ref="D111" ca="1" si="2115">IF($B110&lt;=INDIRECT("areaNumBlock"&amp;$AV111),IF( ISBLANK(VLOOKUP(D$4&amp;$B110,INDIRECT("listResultBlock"&amp;$AV111),F$3,FALSE)),"",VLOOKUP(D$4&amp;$B110,INDIRECT("listResultBlock"&amp;$AV111),F$3,FALSE)),"")</f>
        <v/>
      </c>
      <c r="E111" s="36" t="str">
        <f t="shared" ref="E111" ca="1" si="2116">IF($B110&lt;=INDIRECT("areaNumBlock"&amp;$AV111),IF( ISBLANK(VLOOKUP(E$4&amp;$B110,INDIRECT("listResultBlock"&amp;$AV111),E$3,FALSE)),"",VLOOKUP(E$4&amp;$B110,INDIRECT("listResultBlock"&amp;$AV111),E$3,FALSE)),"")</f>
        <v/>
      </c>
      <c r="F111" s="37" t="str">
        <f t="shared" ref="F111" ca="1" si="2117">IF($B110&lt;=INDIRECT("areaNumBlock"&amp;$AV111),IF( ISBLANK(VLOOKUP(F$4&amp;$B110,INDIRECT("listResultBlock"&amp;$AV111),D$3,FALSE)),"",VLOOKUP(F$4&amp;$B110,INDIRECT("listResultBlock"&amp;$AV111),D$3,FALSE)),"")</f>
        <v/>
      </c>
      <c r="G111" s="35" t="str">
        <f t="shared" ref="G111" ca="1" si="2118">IF($B110&lt;=INDIRECT("areaNumBlock"&amp;$AV111),IF( ISBLANK(VLOOKUP(G$4&amp;$B110,INDIRECT("listResultBlock"&amp;$AV111),I$3,FALSE)),"",VLOOKUP(G$4&amp;$B110,INDIRECT("listResultBlock"&amp;$AV111),I$3,FALSE)),"")</f>
        <v/>
      </c>
      <c r="H111" s="36" t="str">
        <f t="shared" ref="H111" ca="1" si="2119">IF($B110&lt;=INDIRECT("areaNumBlock"&amp;$AV111),IF( ISBLANK(VLOOKUP(H$4&amp;$B110,INDIRECT("listResultBlock"&amp;$AV111),H$3,FALSE)),"",VLOOKUP(H$4&amp;$B110,INDIRECT("listResultBlock"&amp;$AV111),H$3,FALSE)),"")</f>
        <v/>
      </c>
      <c r="I111" s="37" t="str">
        <f t="shared" ref="I111" ca="1" si="2120">IF($B110&lt;=INDIRECT("areaNumBlock"&amp;$AV111),IF( ISBLANK(VLOOKUP(I$4&amp;$B110,INDIRECT("listResultBlock"&amp;$AV111),G$3,FALSE)),"",VLOOKUP(I$4&amp;$B110,INDIRECT("listResultBlock"&amp;$AV111),G$3,FALSE)),"")</f>
        <v/>
      </c>
      <c r="J111" s="35" t="str">
        <f t="shared" ref="J111" ca="1" si="2121">IF($B110&lt;=INDIRECT("areaNumBlock"&amp;$AV111),IF( ISBLANK(VLOOKUP(J$4&amp;$B110,INDIRECT("listResultBlock"&amp;$AV111),L$3,FALSE)),"",VLOOKUP(J$4&amp;$B110,INDIRECT("listResultBlock"&amp;$AV111),L$3,FALSE)),"")</f>
        <v/>
      </c>
      <c r="K111" s="36" t="str">
        <f t="shared" ref="K111" ca="1" si="2122">IF($B110&lt;=INDIRECT("areaNumBlock"&amp;$AV111),IF( ISBLANK(VLOOKUP(K$4&amp;$B110,INDIRECT("listResultBlock"&amp;$AV111),K$3,FALSE)),"",VLOOKUP(K$4&amp;$B110,INDIRECT("listResultBlock"&amp;$AV111),K$3,FALSE)),"")</f>
        <v/>
      </c>
      <c r="L111" s="37" t="str">
        <f t="shared" ref="L111" ca="1" si="2123">IF($B110&lt;=INDIRECT("areaNumBlock"&amp;$AV111),IF( ISBLANK(VLOOKUP(L$4&amp;$B110,INDIRECT("listResultBlock"&amp;$AV111),J$3,FALSE)),"",VLOOKUP(L$4&amp;$B110,INDIRECT("listResultBlock"&amp;$AV111),J$3,FALSE)),"")</f>
        <v/>
      </c>
      <c r="M111" s="35" t="str">
        <f t="shared" ref="M111" ca="1" si="2124">IF($B110&lt;=INDIRECT("areaNumBlock"&amp;$AV111),IF( ISBLANK(VLOOKUP(M$4&amp;$B110,INDIRECT("listResultBlock"&amp;$AV111),O$3,FALSE)),"",VLOOKUP(M$4&amp;$B110,INDIRECT("listResultBlock"&amp;$AV111),O$3,FALSE)),"")</f>
        <v/>
      </c>
      <c r="N111" s="36" t="str">
        <f t="shared" ref="N111" ca="1" si="2125">IF($B110&lt;=INDIRECT("areaNumBlock"&amp;$AV111),IF( ISBLANK(VLOOKUP(N$4&amp;$B110,INDIRECT("listResultBlock"&amp;$AV111),N$3,FALSE)),"",VLOOKUP(N$4&amp;$B110,INDIRECT("listResultBlock"&amp;$AV111),N$3,FALSE)),"")</f>
        <v/>
      </c>
      <c r="O111" s="37" t="str">
        <f t="shared" ref="O111" ca="1" si="2126">IF($B110&lt;=INDIRECT("areaNumBlock"&amp;$AV111),IF( ISBLANK(VLOOKUP(O$4&amp;$B110,INDIRECT("listResultBlock"&amp;$AV111),M$3,FALSE)),"",VLOOKUP(O$4&amp;$B110,INDIRECT("listResultBlock"&amp;$AV111),M$3,FALSE)),"")</f>
        <v/>
      </c>
      <c r="P111" s="35" t="str">
        <f t="shared" ref="P111" ca="1" si="2127">IF($B110&lt;=INDIRECT("areaNumBlock"&amp;$AV111),IF( ISBLANK(VLOOKUP(P$4&amp;$B110,INDIRECT("listResultBlock"&amp;$AV111),R$3,FALSE)),"",VLOOKUP(P$4&amp;$B110,INDIRECT("listResultBlock"&amp;$AV111),R$3,FALSE)),"")</f>
        <v/>
      </c>
      <c r="Q111" s="36" t="str">
        <f t="shared" ref="Q111" ca="1" si="2128">IF($B110&lt;=INDIRECT("areaNumBlock"&amp;$AV111),IF( ISBLANK(VLOOKUP(Q$4&amp;$B110,INDIRECT("listResultBlock"&amp;$AV111),Q$3,FALSE)),"",VLOOKUP(Q$4&amp;$B110,INDIRECT("listResultBlock"&amp;$AV111),Q$3,FALSE)),"")</f>
        <v/>
      </c>
      <c r="R111" s="37" t="str">
        <f t="shared" ref="R111" ca="1" si="2129">IF($B110&lt;=INDIRECT("areaNumBlock"&amp;$AV111),IF( ISBLANK(VLOOKUP(R$4&amp;$B110,INDIRECT("listResultBlock"&amp;$AV111),P$3,FALSE)),"",VLOOKUP(R$4&amp;$B110,INDIRECT("listResultBlock"&amp;$AV111),P$3,FALSE)),"")</f>
        <v/>
      </c>
      <c r="S111" s="35" t="str">
        <f t="shared" ref="S111" ca="1" si="2130">IF($B110&lt;=INDIRECT("areaNumBlock"&amp;$AV111),IF( ISBLANK(VLOOKUP(S$4&amp;$B110,INDIRECT("listResultBlock"&amp;$AV111),U$3,FALSE)),"",VLOOKUP(S$4&amp;$B110,INDIRECT("listResultBlock"&amp;$AV111),U$3,FALSE)),"")</f>
        <v/>
      </c>
      <c r="T111" s="36" t="str">
        <f t="shared" ref="T111" ca="1" si="2131">IF($B110&lt;=INDIRECT("areaNumBlock"&amp;$AV111),IF( ISBLANK(VLOOKUP(T$4&amp;$B110,INDIRECT("listResultBlock"&amp;$AV111),T$3,FALSE)),"",VLOOKUP(T$4&amp;$B110,INDIRECT("listResultBlock"&amp;$AV111),T$3,FALSE)),"")</f>
        <v/>
      </c>
      <c r="U111" s="37" t="str">
        <f t="shared" ref="U111" ca="1" si="2132">IF($B110&lt;=INDIRECT("areaNumBlock"&amp;$AV111),IF( ISBLANK(VLOOKUP(U$4&amp;$B110,INDIRECT("listResultBlock"&amp;$AV111),S$3,FALSE)),"",VLOOKUP(U$4&amp;$B110,INDIRECT("listResultBlock"&amp;$AV111),S$3,FALSE)),"")</f>
        <v/>
      </c>
      <c r="V111" s="26"/>
      <c r="W111" s="27"/>
      <c r="X111" s="28"/>
      <c r="Y111" s="35" t="str">
        <f t="shared" ref="Y111" ca="1" si="2133">IF(Y$4&lt;=INDIRECT("areaNumBlock"&amp;$AV111),IF( ISBLANK(VLOOKUP($B110&amp;Y$4,INDIRECT("listResultBlock"&amp;$AV111),Y$3,FALSE)),"",VLOOKUP($B110&amp;Y$4,INDIRECT("listResultBlock"&amp;$AV111),Y$3,FALSE)),"")</f>
        <v/>
      </c>
      <c r="Z111" s="36" t="str">
        <f t="shared" ref="Z111" ca="1" si="2134">IF(Z$4&lt;=INDIRECT("areaNumBlock"&amp;$AV111),IF( ISBLANK(VLOOKUP($B110&amp;Z$4,INDIRECT("listResultBlock"&amp;$AV111),Z$3,FALSE)),"",VLOOKUP($B110&amp;Z$4,INDIRECT("listResultBlock"&amp;$AV111),Z$3,FALSE)),"")</f>
        <v/>
      </c>
      <c r="AA111" s="37" t="str">
        <f t="shared" ref="AA111" ca="1" si="2135">IF(AA$4&lt;=INDIRECT("areaNumBlock"&amp;$AV111),IF( ISBLANK(VLOOKUP($B110&amp;AA$4,INDIRECT("listResultBlock"&amp;$AV111),AA$3,FALSE)),"",VLOOKUP($B110&amp;AA$4,INDIRECT("listResultBlock"&amp;$AV111),AA$3,FALSE)),"")</f>
        <v/>
      </c>
      <c r="AB111" s="35" t="str">
        <f t="shared" ref="AB111" ca="1" si="2136">IF(AB$4&lt;=INDIRECT("areaNumBlock"&amp;$AV111),IF( ISBLANK(VLOOKUP($B110&amp;AB$4,INDIRECT("listResultBlock"&amp;$AV111),AB$3,FALSE)),"",VLOOKUP($B110&amp;AB$4,INDIRECT("listResultBlock"&amp;$AV111),AB$3,FALSE)),"")</f>
        <v/>
      </c>
      <c r="AC111" s="36" t="str">
        <f t="shared" ref="AC111" ca="1" si="2137">IF(AC$4&lt;=INDIRECT("areaNumBlock"&amp;$AV111),IF( ISBLANK(VLOOKUP($B110&amp;AC$4,INDIRECT("listResultBlock"&amp;$AV111),AC$3,FALSE)),"",VLOOKUP($B110&amp;AC$4,INDIRECT("listResultBlock"&amp;$AV111),AC$3,FALSE)),"")</f>
        <v/>
      </c>
      <c r="AD111" s="37" t="str">
        <f t="shared" ref="AD111" ca="1" si="2138">IF(AD$4&lt;=INDIRECT("areaNumBlock"&amp;$AV111),IF( ISBLANK(VLOOKUP($B110&amp;AD$4,INDIRECT("listResultBlock"&amp;$AV111),AD$3,FALSE)),"",VLOOKUP($B110&amp;AD$4,INDIRECT("listResultBlock"&amp;$AV111),AD$3,FALSE)),"")</f>
        <v/>
      </c>
      <c r="AE111" s="35" t="str">
        <f t="shared" ref="AE111" ca="1" si="2139">IF(AE$4&lt;=INDIRECT("areaNumBlock"&amp;$AV111),IF( ISBLANK(VLOOKUP($B110&amp;AE$4,INDIRECT("listResultBlock"&amp;$AV111),AE$3,FALSE)),"",VLOOKUP($B110&amp;AE$4,INDIRECT("listResultBlock"&amp;$AV111),AE$3,FALSE)),"")</f>
        <v/>
      </c>
      <c r="AF111" s="36" t="str">
        <f t="shared" ref="AF111" ca="1" si="2140">IF(AF$4&lt;=INDIRECT("areaNumBlock"&amp;$AV111),IF( ISBLANK(VLOOKUP($B110&amp;AF$4,INDIRECT("listResultBlock"&amp;$AV111),AF$3,FALSE)),"",VLOOKUP($B110&amp;AF$4,INDIRECT("listResultBlock"&amp;$AV111),AF$3,FALSE)),"")</f>
        <v/>
      </c>
      <c r="AG111" s="37" t="str">
        <f t="shared" ref="AG111" ca="1" si="2141">IF(AG$4&lt;=INDIRECT("areaNumBlock"&amp;$AV111),IF( ISBLANK(VLOOKUP($B110&amp;AG$4,INDIRECT("listResultBlock"&amp;$AV111),AG$3,FALSE)),"",VLOOKUP($B110&amp;AG$4,INDIRECT("listResultBlock"&amp;$AV111),AG$3,FALSE)),"")</f>
        <v/>
      </c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105"/>
      <c r="AT111" s="107"/>
      <c r="AU111" s="25">
        <f t="shared" ref="AU111:AV111" si="2142">AU110</f>
        <v>0</v>
      </c>
      <c r="AV111" s="25">
        <f t="shared" si="2142"/>
        <v>5</v>
      </c>
    </row>
    <row r="112" spans="1:48" ht="21" customHeight="1" x14ac:dyDescent="0.4">
      <c r="A112" s="7"/>
      <c r="B112" s="96">
        <v>8</v>
      </c>
      <c r="C112" s="98" t="str">
        <f t="shared" ref="C112" ca="1" si="2143">IF(B112&lt;=INDIRECT("areaNumBlock"&amp;$AV112),INDEX(INDIRECT("listTeamBlock"&amp;$AV112&amp;"b"),B112),"")</f>
        <v>池上FC A</v>
      </c>
      <c r="D112" s="100" t="str">
        <f t="shared" ref="D112" ca="1" si="2144">IF(OR(D113="",F113=""),"",IF(D113&gt;F113,"〇",IF(D113&lt;F113,IF(E113="◎","不","×"),"△")))</f>
        <v/>
      </c>
      <c r="E112" s="100"/>
      <c r="F112" s="100"/>
      <c r="G112" s="100" t="str">
        <f t="shared" ref="G112" ca="1" si="2145">IF(OR(G113="",I113=""),"",IF(G113&gt;I113,"〇",IF(G113&lt;I113,IF(H113="◎","不","×"),"△")))</f>
        <v/>
      </c>
      <c r="H112" s="100"/>
      <c r="I112" s="100"/>
      <c r="J112" s="100" t="str">
        <f t="shared" ref="J112" ca="1" si="2146">IF(OR(J113="",L113=""),"",IF(J113&gt;L113,"〇",IF(J113&lt;L113,IF(K113="◎","不","×"),"△")))</f>
        <v/>
      </c>
      <c r="K112" s="100"/>
      <c r="L112" s="100"/>
      <c r="M112" s="100" t="str">
        <f t="shared" ref="M112" ca="1" si="2147">IF(OR(M113="",O113=""),"",IF(M113&gt;O113,"〇",IF(M113&lt;O113,IF(N113="◎","不","×"),"△")))</f>
        <v/>
      </c>
      <c r="N112" s="100"/>
      <c r="O112" s="100"/>
      <c r="P112" s="100" t="str">
        <f t="shared" ref="P112" ca="1" si="2148">IF(OR(P113="",R113=""),"",IF(P113&gt;R113,"〇",IF(P113&lt;R113,IF(Q113="◎","不","×"),"△")))</f>
        <v/>
      </c>
      <c r="Q112" s="100"/>
      <c r="R112" s="100"/>
      <c r="S112" s="100" t="str">
        <f t="shared" ref="S112" ca="1" si="2149">IF(OR(S113="",U113=""),"",IF(S113&gt;U113,"〇",IF(S113&lt;U113,IF(T113="◎","不","×"),"△")))</f>
        <v/>
      </c>
      <c r="T112" s="100"/>
      <c r="U112" s="100"/>
      <c r="V112" s="101" t="str">
        <f t="shared" ref="V112" ca="1" si="2150">IF(OR(V113="",X113=""),"",IF(V113&gt;X113,"〇",IF(V113&lt;X113,IF(W113="◎","不","×"),"△")))</f>
        <v/>
      </c>
      <c r="W112" s="102"/>
      <c r="X112" s="103"/>
      <c r="Y112" s="22"/>
      <c r="Z112" s="23"/>
      <c r="AA112" s="24"/>
      <c r="AB112" s="101" t="str">
        <f t="shared" ref="AB112" ca="1" si="2151">IF(OR(AB113="",AD113=""),"",IF(AB113&gt;AD113,"〇",IF(AB113&lt;AD113,IF(AC113="◎","不","×"),"△")))</f>
        <v/>
      </c>
      <c r="AC112" s="102"/>
      <c r="AD112" s="103"/>
      <c r="AE112" s="101" t="str">
        <f t="shared" ref="AE112" ca="1" si="2152">IF(OR(AE113="",AG113=""),"",IF(AE113&gt;AG113,"〇",IF(AE113&lt;AG113,IF(AF113="◎","不","×"),"△")))</f>
        <v/>
      </c>
      <c r="AF112" s="102"/>
      <c r="AG112" s="103"/>
      <c r="AH112" s="95">
        <f t="shared" ref="AH112" ca="1" si="2153">IF(B112&lt;=INDIRECT("areaNumBlock"&amp;$AV113),SUM(AJ112:AM113),"")</f>
        <v>0</v>
      </c>
      <c r="AI112" s="93">
        <f t="shared" ref="AI112" ca="1" si="2154">IF(B112&lt;=INDIRECT("areaNumBlock"&amp;$AV113),AJ112*3+AL112-(AM112*4),"")</f>
        <v>0</v>
      </c>
      <c r="AJ112" s="95">
        <f t="shared" ref="AJ112:AM112" ca="1" si="2155">IF($B112&lt;=INDIRECT("areaNumBlock"&amp;$AV113),COUNTIF($D112:$AG113,AJ$5),"")</f>
        <v>0</v>
      </c>
      <c r="AK112" s="95">
        <f t="shared" ca="1" si="2155"/>
        <v>0</v>
      </c>
      <c r="AL112" s="95">
        <f t="shared" ca="1" si="2155"/>
        <v>0</v>
      </c>
      <c r="AM112" s="95">
        <f t="shared" ca="1" si="2155"/>
        <v>0</v>
      </c>
      <c r="AN112" s="95"/>
      <c r="AO112" s="93">
        <f t="shared" ref="AO112" ca="1" si="2156">IF(B112&lt;=INDIRECT("areaNumBlock"&amp;$AV113),AP112-AQ112,"")</f>
        <v>0</v>
      </c>
      <c r="AP112" s="95">
        <f t="shared" ref="AP112" ca="1" si="2157">IF(B112&lt;=INDIRECT("areaNumBlock"&amp;$AV113),SUM(D113,G113,J113,M113,P113,S113,V113,Y113,AB113,AE113),"")</f>
        <v>0</v>
      </c>
      <c r="AQ112" s="95">
        <f t="shared" ref="AQ112" ca="1" si="2158">IF(B112&lt;=INDIRECT("areaNumBlock"&amp;$AV113),SUM(F113,I113,L113,O113,R113,U113,X113,AA113,AD113,AG113),"")</f>
        <v>0</v>
      </c>
      <c r="AR112" s="95"/>
      <c r="AS112" s="104" t="str">
        <f t="shared" ref="AS112" ca="1" si="2159">IF(AND(AU112=1,B112&lt;=INDIRECT("areaNumBlock"&amp;$AV113)),RANK(AT112,INDIRECT("areaRank"&amp;$AV113),0),"")</f>
        <v/>
      </c>
      <c r="AT112" s="106">
        <f t="shared" ref="AT112" ca="1" si="2160">IF(B112&lt;=INDIRECT("areaNumBlock"&amp;$AV113),AI112*1000000+AN112*100000+AO112*1000+AP112*10+AR112,"")</f>
        <v>0</v>
      </c>
      <c r="AU112" s="25">
        <f t="shared" ref="AU112:AV112" si="2161">AU111</f>
        <v>0</v>
      </c>
      <c r="AV112" s="25">
        <f t="shared" si="2161"/>
        <v>5</v>
      </c>
    </row>
    <row r="113" spans="1:48" ht="21" customHeight="1" x14ac:dyDescent="0.4">
      <c r="A113" s="7"/>
      <c r="B113" s="97"/>
      <c r="C113" s="99"/>
      <c r="D113" s="32" t="str">
        <f t="shared" ref="D113" ca="1" si="2162">IF($B112&lt;=INDIRECT("areaNumBlock"&amp;$AV113),IF( ISBLANK(VLOOKUP(D$4&amp;$B112,INDIRECT("listResultBlock"&amp;$AV113),F$3,FALSE)),"",VLOOKUP(D$4&amp;$B112,INDIRECT("listResultBlock"&amp;$AV113),F$3,FALSE)),"")</f>
        <v/>
      </c>
      <c r="E113" s="33" t="str">
        <f t="shared" ref="E113" ca="1" si="2163">IF($B112&lt;=INDIRECT("areaNumBlock"&amp;$AV113),IF( ISBLANK(VLOOKUP(E$4&amp;$B112,INDIRECT("listResultBlock"&amp;$AV113),E$3,FALSE)),"",VLOOKUP(E$4&amp;$B112,INDIRECT("listResultBlock"&amp;$AV113),E$3,FALSE)),"")</f>
        <v/>
      </c>
      <c r="F113" s="34" t="str">
        <f t="shared" ref="F113" ca="1" si="2164">IF($B112&lt;=INDIRECT("areaNumBlock"&amp;$AV113),IF( ISBLANK(VLOOKUP(F$4&amp;$B112,INDIRECT("listResultBlock"&amp;$AV113),D$3,FALSE)),"",VLOOKUP(F$4&amp;$B112,INDIRECT("listResultBlock"&amp;$AV113),D$3,FALSE)),"")</f>
        <v/>
      </c>
      <c r="G113" s="32" t="str">
        <f t="shared" ref="G113" ca="1" si="2165">IF($B112&lt;=INDIRECT("areaNumBlock"&amp;$AV113),IF( ISBLANK(VLOOKUP(G$4&amp;$B112,INDIRECT("listResultBlock"&amp;$AV113),I$3,FALSE)),"",VLOOKUP(G$4&amp;$B112,INDIRECT("listResultBlock"&amp;$AV113),I$3,FALSE)),"")</f>
        <v/>
      </c>
      <c r="H113" s="33" t="str">
        <f t="shared" ref="H113" ca="1" si="2166">IF($B112&lt;=INDIRECT("areaNumBlock"&amp;$AV113),IF( ISBLANK(VLOOKUP(H$4&amp;$B112,INDIRECT("listResultBlock"&amp;$AV113),H$3,FALSE)),"",VLOOKUP(H$4&amp;$B112,INDIRECT("listResultBlock"&amp;$AV113),H$3,FALSE)),"")</f>
        <v/>
      </c>
      <c r="I113" s="34" t="str">
        <f t="shared" ref="I113" ca="1" si="2167">IF($B112&lt;=INDIRECT("areaNumBlock"&amp;$AV113),IF( ISBLANK(VLOOKUP(I$4&amp;$B112,INDIRECT("listResultBlock"&amp;$AV113),G$3,FALSE)),"",VLOOKUP(I$4&amp;$B112,INDIRECT("listResultBlock"&amp;$AV113),G$3,FALSE)),"")</f>
        <v/>
      </c>
      <c r="J113" s="32" t="str">
        <f t="shared" ref="J113" ca="1" si="2168">IF($B112&lt;=INDIRECT("areaNumBlock"&amp;$AV113),IF( ISBLANK(VLOOKUP(J$4&amp;$B112,INDIRECT("listResultBlock"&amp;$AV113),L$3,FALSE)),"",VLOOKUP(J$4&amp;$B112,INDIRECT("listResultBlock"&amp;$AV113),L$3,FALSE)),"")</f>
        <v/>
      </c>
      <c r="K113" s="33" t="str">
        <f t="shared" ref="K113" ca="1" si="2169">IF($B112&lt;=INDIRECT("areaNumBlock"&amp;$AV113),IF( ISBLANK(VLOOKUP(K$4&amp;$B112,INDIRECT("listResultBlock"&amp;$AV113),K$3,FALSE)),"",VLOOKUP(K$4&amp;$B112,INDIRECT("listResultBlock"&amp;$AV113),K$3,FALSE)),"")</f>
        <v/>
      </c>
      <c r="L113" s="34" t="str">
        <f t="shared" ref="L113" ca="1" si="2170">IF($B112&lt;=INDIRECT("areaNumBlock"&amp;$AV113),IF( ISBLANK(VLOOKUP(L$4&amp;$B112,INDIRECT("listResultBlock"&amp;$AV113),J$3,FALSE)),"",VLOOKUP(L$4&amp;$B112,INDIRECT("listResultBlock"&amp;$AV113),J$3,FALSE)),"")</f>
        <v/>
      </c>
      <c r="M113" s="32" t="str">
        <f t="shared" ref="M113" ca="1" si="2171">IF($B112&lt;=INDIRECT("areaNumBlock"&amp;$AV113),IF( ISBLANK(VLOOKUP(M$4&amp;$B112,INDIRECT("listResultBlock"&amp;$AV113),O$3,FALSE)),"",VLOOKUP(M$4&amp;$B112,INDIRECT("listResultBlock"&amp;$AV113),O$3,FALSE)),"")</f>
        <v/>
      </c>
      <c r="N113" s="33" t="str">
        <f t="shared" ref="N113" ca="1" si="2172">IF($B112&lt;=INDIRECT("areaNumBlock"&amp;$AV113),IF( ISBLANK(VLOOKUP(N$4&amp;$B112,INDIRECT("listResultBlock"&amp;$AV113),N$3,FALSE)),"",VLOOKUP(N$4&amp;$B112,INDIRECT("listResultBlock"&amp;$AV113),N$3,FALSE)),"")</f>
        <v/>
      </c>
      <c r="O113" s="34" t="str">
        <f t="shared" ref="O113" ca="1" si="2173">IF($B112&lt;=INDIRECT("areaNumBlock"&amp;$AV113),IF( ISBLANK(VLOOKUP(O$4&amp;$B112,INDIRECT("listResultBlock"&amp;$AV113),M$3,FALSE)),"",VLOOKUP(O$4&amp;$B112,INDIRECT("listResultBlock"&amp;$AV113),M$3,FALSE)),"")</f>
        <v/>
      </c>
      <c r="P113" s="32" t="str">
        <f t="shared" ref="P113" ca="1" si="2174">IF($B112&lt;=INDIRECT("areaNumBlock"&amp;$AV113),IF( ISBLANK(VLOOKUP(P$4&amp;$B112,INDIRECT("listResultBlock"&amp;$AV113),R$3,FALSE)),"",VLOOKUP(P$4&amp;$B112,INDIRECT("listResultBlock"&amp;$AV113),R$3,FALSE)),"")</f>
        <v/>
      </c>
      <c r="Q113" s="33" t="str">
        <f t="shared" ref="Q113" ca="1" si="2175">IF($B112&lt;=INDIRECT("areaNumBlock"&amp;$AV113),IF( ISBLANK(VLOOKUP(Q$4&amp;$B112,INDIRECT("listResultBlock"&amp;$AV113),Q$3,FALSE)),"",VLOOKUP(Q$4&amp;$B112,INDIRECT("listResultBlock"&amp;$AV113),Q$3,FALSE)),"")</f>
        <v/>
      </c>
      <c r="R113" s="34" t="str">
        <f t="shared" ref="R113" ca="1" si="2176">IF($B112&lt;=INDIRECT("areaNumBlock"&amp;$AV113),IF( ISBLANK(VLOOKUP(R$4&amp;$B112,INDIRECT("listResultBlock"&amp;$AV113),P$3,FALSE)),"",VLOOKUP(R$4&amp;$B112,INDIRECT("listResultBlock"&amp;$AV113),P$3,FALSE)),"")</f>
        <v/>
      </c>
      <c r="S113" s="32" t="str">
        <f t="shared" ref="S113" ca="1" si="2177">IF($B112&lt;=INDIRECT("areaNumBlock"&amp;$AV113),IF( ISBLANK(VLOOKUP(S$4&amp;$B112,INDIRECT("listResultBlock"&amp;$AV113),U$3,FALSE)),"",VLOOKUP(S$4&amp;$B112,INDIRECT("listResultBlock"&amp;$AV113),U$3,FALSE)),"")</f>
        <v/>
      </c>
      <c r="T113" s="33" t="str">
        <f t="shared" ref="T113" ca="1" si="2178">IF($B112&lt;=INDIRECT("areaNumBlock"&amp;$AV113),IF( ISBLANK(VLOOKUP(T$4&amp;$B112,INDIRECT("listResultBlock"&amp;$AV113),T$3,FALSE)),"",VLOOKUP(T$4&amp;$B112,INDIRECT("listResultBlock"&amp;$AV113),T$3,FALSE)),"")</f>
        <v/>
      </c>
      <c r="U113" s="34" t="str">
        <f t="shared" ref="U113" ca="1" si="2179">IF($B112&lt;=INDIRECT("areaNumBlock"&amp;$AV113),IF( ISBLANK(VLOOKUP(U$4&amp;$B112,INDIRECT("listResultBlock"&amp;$AV113),S$3,FALSE)),"",VLOOKUP(U$4&amp;$B112,INDIRECT("listResultBlock"&amp;$AV113),S$3,FALSE)),"")</f>
        <v/>
      </c>
      <c r="V113" s="32" t="str">
        <f t="shared" ref="V113" ca="1" si="2180">IF($B112&lt;=INDIRECT("areaNumBlock"&amp;$AV113),IF( ISBLANK(VLOOKUP(V$4&amp;$B112,INDIRECT("listResultBlock"&amp;$AV113),X$3,FALSE)),"",VLOOKUP(V$4&amp;$B112,INDIRECT("listResultBlock"&amp;$AV113),X$3,FALSE)),"")</f>
        <v/>
      </c>
      <c r="W113" s="33" t="str">
        <f t="shared" ref="W113" ca="1" si="2181">IF($B112&lt;=INDIRECT("areaNumBlock"&amp;$AV113),IF( ISBLANK(VLOOKUP(W$4&amp;$B112,INDIRECT("listResultBlock"&amp;$AV113),W$3,FALSE)),"",VLOOKUP(W$4&amp;$B112,INDIRECT("listResultBlock"&amp;$AV113),W$3,FALSE)),"")</f>
        <v/>
      </c>
      <c r="X113" s="34" t="str">
        <f t="shared" ref="X113" ca="1" si="2182">IF($B112&lt;=INDIRECT("areaNumBlock"&amp;$AV113),IF( ISBLANK(VLOOKUP(X$4&amp;$B112,INDIRECT("listResultBlock"&amp;$AV113),V$3,FALSE)),"",VLOOKUP(X$4&amp;$B112,INDIRECT("listResultBlock"&amp;$AV113),V$3,FALSE)),"")</f>
        <v/>
      </c>
      <c r="Y113" s="26"/>
      <c r="Z113" s="27"/>
      <c r="AA113" s="28"/>
      <c r="AB113" s="32" t="str">
        <f t="shared" ref="AB113" ca="1" si="2183">IF(AB$4&lt;=INDIRECT("areaNumBlock"&amp;$AV113),IF( ISBLANK(VLOOKUP($B112&amp;AB$4,INDIRECT("listResultBlock"&amp;$AV113),AB$3,FALSE)),"",VLOOKUP($B112&amp;AB$4,INDIRECT("listResultBlock"&amp;$AV113),AB$3,FALSE)),"")</f>
        <v/>
      </c>
      <c r="AC113" s="33" t="str">
        <f t="shared" ref="AC113" ca="1" si="2184">IF(AC$4&lt;=INDIRECT("areaNumBlock"&amp;$AV113),IF( ISBLANK(VLOOKUP($B112&amp;AC$4,INDIRECT("listResultBlock"&amp;$AV113),AC$3,FALSE)),"",VLOOKUP($B112&amp;AC$4,INDIRECT("listResultBlock"&amp;$AV113),AC$3,FALSE)),"")</f>
        <v/>
      </c>
      <c r="AD113" s="34" t="str">
        <f t="shared" ref="AD113" ca="1" si="2185">IF(AD$4&lt;=INDIRECT("areaNumBlock"&amp;$AV113),IF( ISBLANK(VLOOKUP($B112&amp;AD$4,INDIRECT("listResultBlock"&amp;$AV113),AD$3,FALSE)),"",VLOOKUP($B112&amp;AD$4,INDIRECT("listResultBlock"&amp;$AV113),AD$3,FALSE)),"")</f>
        <v/>
      </c>
      <c r="AE113" s="32" t="str">
        <f t="shared" ref="AE113" ca="1" si="2186">IF(AE$4&lt;=INDIRECT("areaNumBlock"&amp;$AV113),IF( ISBLANK(VLOOKUP($B112&amp;AE$4,INDIRECT("listResultBlock"&amp;$AV113),AE$3,FALSE)),"",VLOOKUP($B112&amp;AE$4,INDIRECT("listResultBlock"&amp;$AV113),AE$3,FALSE)),"")</f>
        <v/>
      </c>
      <c r="AF113" s="33" t="str">
        <f t="shared" ref="AF113" ca="1" si="2187">IF(AF$4&lt;=INDIRECT("areaNumBlock"&amp;$AV113),IF( ISBLANK(VLOOKUP($B112&amp;AF$4,INDIRECT("listResultBlock"&amp;$AV113),AF$3,FALSE)),"",VLOOKUP($B112&amp;AF$4,INDIRECT("listResultBlock"&amp;$AV113),AF$3,FALSE)),"")</f>
        <v/>
      </c>
      <c r="AG113" s="34" t="str">
        <f t="shared" ref="AG113" ca="1" si="2188">IF(AG$4&lt;=INDIRECT("areaNumBlock"&amp;$AV113),IF( ISBLANK(VLOOKUP($B112&amp;AG$4,INDIRECT("listResultBlock"&amp;$AV113),AG$3,FALSE)),"",VLOOKUP($B112&amp;AG$4,INDIRECT("listResultBlock"&amp;$AV113),AG$3,FALSE)),"")</f>
        <v/>
      </c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105"/>
      <c r="AT113" s="107"/>
      <c r="AU113" s="25">
        <f t="shared" ref="AU113:AV113" si="2189">AU112</f>
        <v>0</v>
      </c>
      <c r="AV113" s="25">
        <f t="shared" si="2189"/>
        <v>5</v>
      </c>
    </row>
    <row r="114" spans="1:48" ht="21" customHeight="1" x14ac:dyDescent="0.4">
      <c r="A114" s="7"/>
      <c r="B114" s="96">
        <v>9</v>
      </c>
      <c r="C114" s="98" t="str">
        <f t="shared" ref="C114" ca="1" si="2190">IF(B114&lt;=INDIRECT("areaNumBlock"&amp;$AV114),INDEX(INDIRECT("listTeamBlock"&amp;$AV114&amp;"b"),B114),"")</f>
        <v/>
      </c>
      <c r="D114" s="108" t="str">
        <f t="shared" ref="D114" ca="1" si="2191">IF(OR(D115="",F115=""),"",IF(D115&gt;F115,"〇",IF(D115&lt;F115,IF(E115="◎","不","×"),"△")))</f>
        <v/>
      </c>
      <c r="E114" s="108"/>
      <c r="F114" s="108"/>
      <c r="G114" s="108" t="str">
        <f t="shared" ref="G114" ca="1" si="2192">IF(OR(G115="",I115=""),"",IF(G115&gt;I115,"〇",IF(G115&lt;I115,IF(H115="◎","不","×"),"△")))</f>
        <v/>
      </c>
      <c r="H114" s="108"/>
      <c r="I114" s="108"/>
      <c r="J114" s="108" t="str">
        <f t="shared" ref="J114" ca="1" si="2193">IF(OR(J115="",L115=""),"",IF(J115&gt;L115,"〇",IF(J115&lt;L115,IF(K115="◎","不","×"),"△")))</f>
        <v/>
      </c>
      <c r="K114" s="108"/>
      <c r="L114" s="108"/>
      <c r="M114" s="108" t="str">
        <f t="shared" ref="M114" ca="1" si="2194">IF(OR(M115="",O115=""),"",IF(M115&gt;O115,"〇",IF(M115&lt;O115,IF(N115="◎","不","×"),"△")))</f>
        <v/>
      </c>
      <c r="N114" s="108"/>
      <c r="O114" s="108"/>
      <c r="P114" s="108" t="str">
        <f t="shared" ref="P114" ca="1" si="2195">IF(OR(P115="",R115=""),"",IF(P115&gt;R115,"〇",IF(P115&lt;R115,IF(Q115="◎","不","×"),"△")))</f>
        <v/>
      </c>
      <c r="Q114" s="108"/>
      <c r="R114" s="108"/>
      <c r="S114" s="108" t="str">
        <f t="shared" ref="S114" ca="1" si="2196">IF(OR(S115="",U115=""),"",IF(S115&gt;U115,"〇",IF(S115&lt;U115,IF(T115="◎","不","×"),"△")))</f>
        <v/>
      </c>
      <c r="T114" s="108"/>
      <c r="U114" s="108"/>
      <c r="V114" s="109" t="str">
        <f t="shared" ref="V114" ca="1" si="2197">IF(OR(V115="",X115=""),"",IF(V115&gt;X115,"〇",IF(V115&lt;X115,IF(W115="◎","不","×"),"△")))</f>
        <v/>
      </c>
      <c r="W114" s="110"/>
      <c r="X114" s="111"/>
      <c r="Y114" s="109" t="str">
        <f t="shared" ref="Y114" ca="1" si="2198">IF(OR(Y115="",AA115=""),"",IF(Y115&gt;AA115,"〇",IF(Y115&lt;AA115,IF(Z115="◎","不","×"),"△")))</f>
        <v/>
      </c>
      <c r="Z114" s="110"/>
      <c r="AA114" s="111"/>
      <c r="AB114" s="22"/>
      <c r="AC114" s="23"/>
      <c r="AD114" s="24"/>
      <c r="AE114" s="109" t="str">
        <f ca="1">IF(OR(AE115="",AG115=""),"",IF(AE115&gt;AG115,"〇",IF(AE115&lt;AG115,IF(AF115="◎","不","×"),"△")))</f>
        <v/>
      </c>
      <c r="AF114" s="110"/>
      <c r="AG114" s="111"/>
      <c r="AH114" s="95" t="str">
        <f t="shared" ref="AH114" ca="1" si="2199">IF(B114&lt;=INDIRECT("areaNumBlock"&amp;$AV115),SUM(AJ114:AM115),"")</f>
        <v/>
      </c>
      <c r="AI114" s="93" t="str">
        <f t="shared" ref="AI114" ca="1" si="2200">IF(B114&lt;=INDIRECT("areaNumBlock"&amp;$AV115),AJ114*3+AL114-(AM114*4),"")</f>
        <v/>
      </c>
      <c r="AJ114" s="95" t="str">
        <f t="shared" ref="AJ114:AM114" ca="1" si="2201">IF($B114&lt;=INDIRECT("areaNumBlock"&amp;$AV115),COUNTIF($D114:$AG115,AJ$5),"")</f>
        <v/>
      </c>
      <c r="AK114" s="95" t="str">
        <f t="shared" ca="1" si="2201"/>
        <v/>
      </c>
      <c r="AL114" s="95" t="str">
        <f t="shared" ca="1" si="2201"/>
        <v/>
      </c>
      <c r="AM114" s="95" t="str">
        <f t="shared" ca="1" si="2201"/>
        <v/>
      </c>
      <c r="AN114" s="95"/>
      <c r="AO114" s="93" t="str">
        <f t="shared" ref="AO114" ca="1" si="2202">IF(B114&lt;=INDIRECT("areaNumBlock"&amp;$AV115),AP114-AQ114,"")</f>
        <v/>
      </c>
      <c r="AP114" s="95" t="str">
        <f t="shared" ref="AP114" ca="1" si="2203">IF(B114&lt;=INDIRECT("areaNumBlock"&amp;$AV115),SUM(D115,G115,J115,M115,P115,S115,V115,Y115,AB115,AE115),"")</f>
        <v/>
      </c>
      <c r="AQ114" s="95" t="str">
        <f t="shared" ref="AQ114" ca="1" si="2204">IF(B114&lt;=INDIRECT("areaNumBlock"&amp;$AV115),SUM(F115,I115,L115,O115,R115,U115,X115,AA115,AD115,AG115),"")</f>
        <v/>
      </c>
      <c r="AR114" s="95"/>
      <c r="AS114" s="104" t="str">
        <f t="shared" ref="AS114" ca="1" si="2205">IF(AND(AU114=1,B114&lt;=INDIRECT("areaNumBlock"&amp;$AV115)),RANK(AT114,INDIRECT("areaRank"&amp;$AV115),0),"")</f>
        <v/>
      </c>
      <c r="AT114" s="106" t="str">
        <f t="shared" ref="AT114" ca="1" si="2206">IF(B114&lt;=INDIRECT("areaNumBlock"&amp;$AV115),AI114*1000000+AN114*100000+AO114*1000+AP114*10+AR114,"")</f>
        <v/>
      </c>
      <c r="AU114" s="25">
        <f t="shared" ref="AU114:AV114" si="2207">AU113</f>
        <v>0</v>
      </c>
      <c r="AV114" s="25">
        <f t="shared" si="2207"/>
        <v>5</v>
      </c>
    </row>
    <row r="115" spans="1:48" ht="21" customHeight="1" x14ac:dyDescent="0.4">
      <c r="A115" s="7"/>
      <c r="B115" s="97"/>
      <c r="C115" s="99"/>
      <c r="D115" s="35" t="str">
        <f t="shared" ref="D115" ca="1" si="2208">IF($B114&lt;=INDIRECT("areaNumBlock"&amp;$AV115),IF( ISBLANK(VLOOKUP(D$4&amp;$B114,INDIRECT("listResultBlock"&amp;$AV115),F$3,FALSE)),"",VLOOKUP(D$4&amp;$B114,INDIRECT("listResultBlock"&amp;$AV115),F$3,FALSE)),"")</f>
        <v/>
      </c>
      <c r="E115" s="36" t="str">
        <f t="shared" ref="E115" ca="1" si="2209">IF($B114&lt;=INDIRECT("areaNumBlock"&amp;$AV115),IF( ISBLANK(VLOOKUP(E$4&amp;$B114,INDIRECT("listResultBlock"&amp;$AV115),E$3,FALSE)),"",VLOOKUP(E$4&amp;$B114,INDIRECT("listResultBlock"&amp;$AV115),E$3,FALSE)),"")</f>
        <v/>
      </c>
      <c r="F115" s="37" t="str">
        <f t="shared" ref="F115" ca="1" si="2210">IF($B114&lt;=INDIRECT("areaNumBlock"&amp;$AV115),IF( ISBLANK(VLOOKUP(F$4&amp;$B114,INDIRECT("listResultBlock"&amp;$AV115),D$3,FALSE)),"",VLOOKUP(F$4&amp;$B114,INDIRECT("listResultBlock"&amp;$AV115),D$3,FALSE)),"")</f>
        <v/>
      </c>
      <c r="G115" s="35" t="str">
        <f t="shared" ref="G115" ca="1" si="2211">IF($B114&lt;=INDIRECT("areaNumBlock"&amp;$AV115),IF( ISBLANK(VLOOKUP(G$4&amp;$B114,INDIRECT("listResultBlock"&amp;$AV115),I$3,FALSE)),"",VLOOKUP(G$4&amp;$B114,INDIRECT("listResultBlock"&amp;$AV115),I$3,FALSE)),"")</f>
        <v/>
      </c>
      <c r="H115" s="36" t="str">
        <f t="shared" ref="H115" ca="1" si="2212">IF($B114&lt;=INDIRECT("areaNumBlock"&amp;$AV115),IF( ISBLANK(VLOOKUP(H$4&amp;$B114,INDIRECT("listResultBlock"&amp;$AV115),H$3,FALSE)),"",VLOOKUP(H$4&amp;$B114,INDIRECT("listResultBlock"&amp;$AV115),H$3,FALSE)),"")</f>
        <v/>
      </c>
      <c r="I115" s="37" t="str">
        <f t="shared" ref="I115" ca="1" si="2213">IF($B114&lt;=INDIRECT("areaNumBlock"&amp;$AV115),IF( ISBLANK(VLOOKUP(I$4&amp;$B114,INDIRECT("listResultBlock"&amp;$AV115),G$3,FALSE)),"",VLOOKUP(I$4&amp;$B114,INDIRECT("listResultBlock"&amp;$AV115),G$3,FALSE)),"")</f>
        <v/>
      </c>
      <c r="J115" s="35" t="str">
        <f t="shared" ref="J115" ca="1" si="2214">IF($B114&lt;=INDIRECT("areaNumBlock"&amp;$AV115),IF( ISBLANK(VLOOKUP(J$4&amp;$B114,INDIRECT("listResultBlock"&amp;$AV115),L$3,FALSE)),"",VLOOKUP(J$4&amp;$B114,INDIRECT("listResultBlock"&amp;$AV115),L$3,FALSE)),"")</f>
        <v/>
      </c>
      <c r="K115" s="36" t="str">
        <f t="shared" ref="K115" ca="1" si="2215">IF($B114&lt;=INDIRECT("areaNumBlock"&amp;$AV115),IF( ISBLANK(VLOOKUP(K$4&amp;$B114,INDIRECT("listResultBlock"&amp;$AV115),K$3,FALSE)),"",VLOOKUP(K$4&amp;$B114,INDIRECT("listResultBlock"&amp;$AV115),K$3,FALSE)),"")</f>
        <v/>
      </c>
      <c r="L115" s="37" t="str">
        <f t="shared" ref="L115" ca="1" si="2216">IF($B114&lt;=INDIRECT("areaNumBlock"&amp;$AV115),IF( ISBLANK(VLOOKUP(L$4&amp;$B114,INDIRECT("listResultBlock"&amp;$AV115),J$3,FALSE)),"",VLOOKUP(L$4&amp;$B114,INDIRECT("listResultBlock"&amp;$AV115),J$3,FALSE)),"")</f>
        <v/>
      </c>
      <c r="M115" s="35" t="str">
        <f t="shared" ref="M115" ca="1" si="2217">IF($B114&lt;=INDIRECT("areaNumBlock"&amp;$AV115),IF( ISBLANK(VLOOKUP(M$4&amp;$B114,INDIRECT("listResultBlock"&amp;$AV115),O$3,FALSE)),"",VLOOKUP(M$4&amp;$B114,INDIRECT("listResultBlock"&amp;$AV115),O$3,FALSE)),"")</f>
        <v/>
      </c>
      <c r="N115" s="36" t="str">
        <f t="shared" ref="N115" ca="1" si="2218">IF($B114&lt;=INDIRECT("areaNumBlock"&amp;$AV115),IF( ISBLANK(VLOOKUP(N$4&amp;$B114,INDIRECT("listResultBlock"&amp;$AV115),N$3,FALSE)),"",VLOOKUP(N$4&amp;$B114,INDIRECT("listResultBlock"&amp;$AV115),N$3,FALSE)),"")</f>
        <v/>
      </c>
      <c r="O115" s="37" t="str">
        <f t="shared" ref="O115" ca="1" si="2219">IF($B114&lt;=INDIRECT("areaNumBlock"&amp;$AV115),IF( ISBLANK(VLOOKUP(O$4&amp;$B114,INDIRECT("listResultBlock"&amp;$AV115),M$3,FALSE)),"",VLOOKUP(O$4&amp;$B114,INDIRECT("listResultBlock"&amp;$AV115),M$3,FALSE)),"")</f>
        <v/>
      </c>
      <c r="P115" s="35" t="str">
        <f t="shared" ref="P115" ca="1" si="2220">IF($B114&lt;=INDIRECT("areaNumBlock"&amp;$AV115),IF( ISBLANK(VLOOKUP(P$4&amp;$B114,INDIRECT("listResultBlock"&amp;$AV115),R$3,FALSE)),"",VLOOKUP(P$4&amp;$B114,INDIRECT("listResultBlock"&amp;$AV115),R$3,FALSE)),"")</f>
        <v/>
      </c>
      <c r="Q115" s="36" t="str">
        <f t="shared" ref="Q115" ca="1" si="2221">IF($B114&lt;=INDIRECT("areaNumBlock"&amp;$AV115),IF( ISBLANK(VLOOKUP(Q$4&amp;$B114,INDIRECT("listResultBlock"&amp;$AV115),Q$3,FALSE)),"",VLOOKUP(Q$4&amp;$B114,INDIRECT("listResultBlock"&amp;$AV115),Q$3,FALSE)),"")</f>
        <v/>
      </c>
      <c r="R115" s="37" t="str">
        <f t="shared" ref="R115" ca="1" si="2222">IF($B114&lt;=INDIRECT("areaNumBlock"&amp;$AV115),IF( ISBLANK(VLOOKUP(R$4&amp;$B114,INDIRECT("listResultBlock"&amp;$AV115),P$3,FALSE)),"",VLOOKUP(R$4&amp;$B114,INDIRECT("listResultBlock"&amp;$AV115),P$3,FALSE)),"")</f>
        <v/>
      </c>
      <c r="S115" s="35" t="str">
        <f t="shared" ref="S115" ca="1" si="2223">IF($B114&lt;=INDIRECT("areaNumBlock"&amp;$AV115),IF( ISBLANK(VLOOKUP(S$4&amp;$B114,INDIRECT("listResultBlock"&amp;$AV115),U$3,FALSE)),"",VLOOKUP(S$4&amp;$B114,INDIRECT("listResultBlock"&amp;$AV115),U$3,FALSE)),"")</f>
        <v/>
      </c>
      <c r="T115" s="36" t="str">
        <f t="shared" ref="T115" ca="1" si="2224">IF($B114&lt;=INDIRECT("areaNumBlock"&amp;$AV115),IF( ISBLANK(VLOOKUP(T$4&amp;$B114,INDIRECT("listResultBlock"&amp;$AV115),T$3,FALSE)),"",VLOOKUP(T$4&amp;$B114,INDIRECT("listResultBlock"&amp;$AV115),T$3,FALSE)),"")</f>
        <v/>
      </c>
      <c r="U115" s="37" t="str">
        <f t="shared" ref="U115" ca="1" si="2225">IF($B114&lt;=INDIRECT("areaNumBlock"&amp;$AV115),IF( ISBLANK(VLOOKUP(U$4&amp;$B114,INDIRECT("listResultBlock"&amp;$AV115),S$3,FALSE)),"",VLOOKUP(U$4&amp;$B114,INDIRECT("listResultBlock"&amp;$AV115),S$3,FALSE)),"")</f>
        <v/>
      </c>
      <c r="V115" s="35" t="str">
        <f t="shared" ref="V115" ca="1" si="2226">IF($B114&lt;=INDIRECT("areaNumBlock"&amp;$AV115),IF( ISBLANK(VLOOKUP(V$4&amp;$B114,INDIRECT("listResultBlock"&amp;$AV115),X$3,FALSE)),"",VLOOKUP(V$4&amp;$B114,INDIRECT("listResultBlock"&amp;$AV115),X$3,FALSE)),"")</f>
        <v/>
      </c>
      <c r="W115" s="36" t="str">
        <f t="shared" ref="W115" ca="1" si="2227">IF($B114&lt;=INDIRECT("areaNumBlock"&amp;$AV115),IF( ISBLANK(VLOOKUP(W$4&amp;$B114,INDIRECT("listResultBlock"&amp;$AV115),W$3,FALSE)),"",VLOOKUP(W$4&amp;$B114,INDIRECT("listResultBlock"&amp;$AV115),W$3,FALSE)),"")</f>
        <v/>
      </c>
      <c r="X115" s="37" t="str">
        <f t="shared" ref="X115" ca="1" si="2228">IF($B114&lt;=INDIRECT("areaNumBlock"&amp;$AV115),IF( ISBLANK(VLOOKUP(X$4&amp;$B114,INDIRECT("listResultBlock"&amp;$AV115),V$3,FALSE)),"",VLOOKUP(X$4&amp;$B114,INDIRECT("listResultBlock"&amp;$AV115),V$3,FALSE)),"")</f>
        <v/>
      </c>
      <c r="Y115" s="35" t="str">
        <f t="shared" ref="Y115" ca="1" si="2229">IF($B114&lt;=INDIRECT("areaNumBlock"&amp;$AV115),IF( ISBLANK(VLOOKUP(Y$4&amp;$B114,INDIRECT("listResultBlock"&amp;$AV115),AA$3,FALSE)),"",VLOOKUP(Y$4&amp;$B114,INDIRECT("listResultBlock"&amp;$AV115),AA$3,FALSE)),"")</f>
        <v/>
      </c>
      <c r="Z115" s="36" t="str">
        <f t="shared" ref="Z115" ca="1" si="2230">IF($B114&lt;=INDIRECT("areaNumBlock"&amp;$AV115),IF( ISBLANK(VLOOKUP(Z$4&amp;$B114,INDIRECT("listResultBlock"&amp;$AV115),Z$3,FALSE)),"",VLOOKUP(Z$4&amp;$B114,INDIRECT("listResultBlock"&amp;$AV115),Z$3,FALSE)),"")</f>
        <v/>
      </c>
      <c r="AA115" s="37" t="str">
        <f t="shared" ref="AA115" ca="1" si="2231">IF($B114&lt;=INDIRECT("areaNumBlock"&amp;$AV115),IF( ISBLANK(VLOOKUP(AA$4&amp;$B114,INDIRECT("listResultBlock"&amp;$AV115),Y$3,FALSE)),"",VLOOKUP(AA$4&amp;$B114,INDIRECT("listResultBlock"&amp;$AV115),Y$3,FALSE)),"")</f>
        <v/>
      </c>
      <c r="AB115" s="26"/>
      <c r="AC115" s="27"/>
      <c r="AD115" s="28"/>
      <c r="AE115" s="35" t="str">
        <f t="shared" ref="AE115" ca="1" si="2232">IF(AE$4&lt;=INDIRECT("areaNumBlock"&amp;$AV115),IF( ISBLANK(VLOOKUP($B114&amp;AE$4,INDIRECT("listResultBlock"&amp;$AV115),AE$3,FALSE)),"",VLOOKUP($B114&amp;AE$4,INDIRECT("listResultBlock"&amp;$AV115),AE$3,FALSE)),"")</f>
        <v/>
      </c>
      <c r="AF115" s="36" t="str">
        <f t="shared" ref="AF115" ca="1" si="2233">IF(AF$4&lt;=INDIRECT("areaNumBlock"&amp;$AV115),IF( ISBLANK(VLOOKUP($B114&amp;AF$4,INDIRECT("listResultBlock"&amp;$AV115),AF$3,FALSE)),"",VLOOKUP($B114&amp;AF$4,INDIRECT("listResultBlock"&amp;$AV115),AF$3,FALSE)),"")</f>
        <v/>
      </c>
      <c r="AG115" s="37" t="str">
        <f t="shared" ref="AG115" ca="1" si="2234">IF(AG$4&lt;=INDIRECT("areaNumBlock"&amp;$AV115),IF( ISBLANK(VLOOKUP($B114&amp;AG$4,INDIRECT("listResultBlock"&amp;$AV115),AG$3,FALSE)),"",VLOOKUP($B114&amp;AG$4,INDIRECT("listResultBlock"&amp;$AV115),AG$3,FALSE)),"")</f>
        <v/>
      </c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105"/>
      <c r="AT115" s="107"/>
      <c r="AU115" s="25">
        <f t="shared" ref="AU115:AV115" si="2235">AU114</f>
        <v>0</v>
      </c>
      <c r="AV115" s="25">
        <f t="shared" si="2235"/>
        <v>5</v>
      </c>
    </row>
    <row r="116" spans="1:48" ht="21" customHeight="1" x14ac:dyDescent="0.4">
      <c r="A116" s="7"/>
      <c r="B116" s="96">
        <v>10</v>
      </c>
      <c r="C116" s="98" t="str">
        <f t="shared" ref="C116" ca="1" si="2236">IF(B116&lt;=INDIRECT("areaNumBlock"&amp;$AV116),INDEX(INDIRECT("listTeamBlock"&amp;$AV116&amp;"b"),B116),"")</f>
        <v/>
      </c>
      <c r="D116" s="100" t="str">
        <f t="shared" ref="D116" ca="1" si="2237">IF(OR(D117="",F117=""),"",IF(D117&gt;F117,"〇",IF(D117&lt;F117,IF(E117="◎","不","×"),"△")))</f>
        <v/>
      </c>
      <c r="E116" s="100"/>
      <c r="F116" s="100"/>
      <c r="G116" s="100" t="str">
        <f t="shared" ref="G116" ca="1" si="2238">IF(OR(G117="",I117=""),"",IF(G117&gt;I117,"〇",IF(G117&lt;I117,IF(H117="◎","不","×"),"△")))</f>
        <v/>
      </c>
      <c r="H116" s="100"/>
      <c r="I116" s="100"/>
      <c r="J116" s="100" t="str">
        <f t="shared" ref="J116" ca="1" si="2239">IF(OR(J117="",L117=""),"",IF(J117&gt;L117,"〇",IF(J117&lt;L117,IF(K117="◎","不","×"),"△")))</f>
        <v/>
      </c>
      <c r="K116" s="100"/>
      <c r="L116" s="100"/>
      <c r="M116" s="100" t="str">
        <f t="shared" ref="M116" ca="1" si="2240">IF(OR(M117="",O117=""),"",IF(M117&gt;O117,"〇",IF(M117&lt;O117,IF(N117="◎","不","×"),"△")))</f>
        <v/>
      </c>
      <c r="N116" s="100"/>
      <c r="O116" s="100"/>
      <c r="P116" s="100" t="str">
        <f t="shared" ref="P116" ca="1" si="2241">IF(OR(P117="",R117=""),"",IF(P117&gt;R117,"〇",IF(P117&lt;R117,IF(Q117="◎","不","×"),"△")))</f>
        <v/>
      </c>
      <c r="Q116" s="100"/>
      <c r="R116" s="100"/>
      <c r="S116" s="100" t="str">
        <f t="shared" ref="S116" ca="1" si="2242">IF(OR(S117="",U117=""),"",IF(S117&gt;U117,"〇",IF(S117&lt;U117,IF(T117="◎","不","×"),"△")))</f>
        <v/>
      </c>
      <c r="T116" s="100"/>
      <c r="U116" s="100"/>
      <c r="V116" s="101" t="str">
        <f t="shared" ref="V116" ca="1" si="2243">IF(OR(V117="",X117=""),"",IF(V117&gt;X117,"〇",IF(V117&lt;X117,IF(W117="◎","不","×"),"△")))</f>
        <v/>
      </c>
      <c r="W116" s="102"/>
      <c r="X116" s="103"/>
      <c r="Y116" s="101" t="str">
        <f t="shared" ref="Y116" ca="1" si="2244">IF(OR(Y117="",AA117=""),"",IF(Y117&gt;AA117,"〇",IF(Y117&lt;AA117,IF(Z117="◎","不","×"),"△")))</f>
        <v/>
      </c>
      <c r="Z116" s="102"/>
      <c r="AA116" s="103"/>
      <c r="AB116" s="101" t="str">
        <f ca="1">IF(OR(AB117="",AD117=""),"",IF(AB117&gt;AD117,"〇",IF(AB117&lt;AD117,IF(AC117="◎","不","×"),"△")))</f>
        <v/>
      </c>
      <c r="AC116" s="102"/>
      <c r="AD116" s="103"/>
      <c r="AE116" s="22"/>
      <c r="AF116" s="23"/>
      <c r="AG116" s="24"/>
      <c r="AH116" s="95" t="str">
        <f t="shared" ref="AH116" ca="1" si="2245">IF(B116&lt;=INDIRECT("areaNumBlock"&amp;$AV117),SUM(AJ116:AM117),"")</f>
        <v/>
      </c>
      <c r="AI116" s="93" t="str">
        <f t="shared" ref="AI116" ca="1" si="2246">IF(B116&lt;=INDIRECT("areaNumBlock"&amp;$AV117),AJ116*3+AL116-(AM116*4),"")</f>
        <v/>
      </c>
      <c r="AJ116" s="95" t="str">
        <f t="shared" ref="AJ116:AM116" ca="1" si="2247">IF($B116&lt;=INDIRECT("areaNumBlock"&amp;$AV117),COUNTIF($D116:$AG117,AJ$5),"")</f>
        <v/>
      </c>
      <c r="AK116" s="95" t="str">
        <f t="shared" ca="1" si="2247"/>
        <v/>
      </c>
      <c r="AL116" s="95" t="str">
        <f t="shared" ca="1" si="2247"/>
        <v/>
      </c>
      <c r="AM116" s="95" t="str">
        <f t="shared" ca="1" si="2247"/>
        <v/>
      </c>
      <c r="AN116" s="95"/>
      <c r="AO116" s="93" t="str">
        <f t="shared" ref="AO116" ca="1" si="2248">IF(B116&lt;=INDIRECT("areaNumBlock"&amp;$AV117),AP116-AQ116,"")</f>
        <v/>
      </c>
      <c r="AP116" s="95" t="str">
        <f t="shared" ref="AP116" ca="1" si="2249">IF(B116&lt;=INDIRECT("areaNumBlock"&amp;$AV117),SUM(D117,G117,J117,M117,P117,S117,V117,Y117,AB117,AE117),"")</f>
        <v/>
      </c>
      <c r="AQ116" s="95" t="str">
        <f t="shared" ref="AQ116" ca="1" si="2250">IF(B116&lt;=INDIRECT("areaNumBlock"&amp;$AV117),SUM(F117,I117,L117,O117,R117,U117,X117,AA117,AD117,AG117),"")</f>
        <v/>
      </c>
      <c r="AR116" s="95"/>
      <c r="AS116" s="104" t="str">
        <f t="shared" ref="AS116" ca="1" si="2251">IF(AND(AU116=1,B116&lt;=INDIRECT("areaNumBlock"&amp;$AV117)),RANK(AT116,INDIRECT("areaRank"&amp;$AV117),0),"")</f>
        <v/>
      </c>
      <c r="AT116" s="106" t="str">
        <f t="shared" ref="AT116" ca="1" si="2252">IF(B116&lt;=INDIRECT("areaNumBlock"&amp;$AV117),AI116*1000000+AN116*100000+AO116*1000+AP116*10+AR116,"")</f>
        <v/>
      </c>
      <c r="AU116" s="25">
        <f t="shared" ref="AU116:AV116" si="2253">AU115</f>
        <v>0</v>
      </c>
      <c r="AV116" s="25">
        <f t="shared" si="2253"/>
        <v>5</v>
      </c>
    </row>
    <row r="117" spans="1:48" ht="21" customHeight="1" x14ac:dyDescent="0.4">
      <c r="A117" s="7"/>
      <c r="B117" s="97"/>
      <c r="C117" s="99"/>
      <c r="D117" s="32" t="str">
        <f t="shared" ref="D117" ca="1" si="2254">IF($B116&lt;=INDIRECT("areaNumBlock"&amp;$AV117),IF( ISBLANK(VLOOKUP(D$4&amp;$B116,INDIRECT("listResultBlock"&amp;$AV117),F$3,FALSE)),"",VLOOKUP(D$4&amp;$B116,INDIRECT("listResultBlock"&amp;$AV117),F$3,FALSE)),"")</f>
        <v/>
      </c>
      <c r="E117" s="33" t="str">
        <f t="shared" ref="E117" ca="1" si="2255">IF($B116&lt;=INDIRECT("areaNumBlock"&amp;$AV117),IF( ISBLANK(VLOOKUP(E$4&amp;$B116,INDIRECT("listResultBlock"&amp;$AV117),E$3,FALSE)),"",VLOOKUP(E$4&amp;$B116,INDIRECT("listResultBlock"&amp;$AV117),E$3,FALSE)),"")</f>
        <v/>
      </c>
      <c r="F117" s="34" t="str">
        <f t="shared" ref="F117" ca="1" si="2256">IF($B116&lt;=INDIRECT("areaNumBlock"&amp;$AV117),IF( ISBLANK(VLOOKUP(F$4&amp;$B116,INDIRECT("listResultBlock"&amp;$AV117),D$3,FALSE)),"",VLOOKUP(F$4&amp;$B116,INDIRECT("listResultBlock"&amp;$AV117),D$3,FALSE)),"")</f>
        <v/>
      </c>
      <c r="G117" s="32" t="str">
        <f t="shared" ref="G117" ca="1" si="2257">IF($B116&lt;=INDIRECT("areaNumBlock"&amp;$AV117),IF( ISBLANK(VLOOKUP(G$4&amp;$B116,INDIRECT("listResultBlock"&amp;$AV117),I$3,FALSE)),"",VLOOKUP(G$4&amp;$B116,INDIRECT("listResultBlock"&amp;$AV117),I$3,FALSE)),"")</f>
        <v/>
      </c>
      <c r="H117" s="33" t="str">
        <f t="shared" ref="H117" ca="1" si="2258">IF($B116&lt;=INDIRECT("areaNumBlock"&amp;$AV117),IF( ISBLANK(VLOOKUP(H$4&amp;$B116,INDIRECT("listResultBlock"&amp;$AV117),H$3,FALSE)),"",VLOOKUP(H$4&amp;$B116,INDIRECT("listResultBlock"&amp;$AV117),H$3,FALSE)),"")</f>
        <v/>
      </c>
      <c r="I117" s="34" t="str">
        <f t="shared" ref="I117" ca="1" si="2259">IF($B116&lt;=INDIRECT("areaNumBlock"&amp;$AV117),IF( ISBLANK(VLOOKUP(I$4&amp;$B116,INDIRECT("listResultBlock"&amp;$AV117),G$3,FALSE)),"",VLOOKUP(I$4&amp;$B116,INDIRECT("listResultBlock"&amp;$AV117),G$3,FALSE)),"")</f>
        <v/>
      </c>
      <c r="J117" s="32" t="str">
        <f t="shared" ref="J117" ca="1" si="2260">IF($B116&lt;=INDIRECT("areaNumBlock"&amp;$AV117),IF( ISBLANK(VLOOKUP(J$4&amp;$B116,INDIRECT("listResultBlock"&amp;$AV117),L$3,FALSE)),"",VLOOKUP(J$4&amp;$B116,INDIRECT("listResultBlock"&amp;$AV117),L$3,FALSE)),"")</f>
        <v/>
      </c>
      <c r="K117" s="33" t="str">
        <f t="shared" ref="K117" ca="1" si="2261">IF($B116&lt;=INDIRECT("areaNumBlock"&amp;$AV117),IF( ISBLANK(VLOOKUP(K$4&amp;$B116,INDIRECT("listResultBlock"&amp;$AV117),K$3,FALSE)),"",VLOOKUP(K$4&amp;$B116,INDIRECT("listResultBlock"&amp;$AV117),K$3,FALSE)),"")</f>
        <v/>
      </c>
      <c r="L117" s="34" t="str">
        <f t="shared" ref="L117" ca="1" si="2262">IF($B116&lt;=INDIRECT("areaNumBlock"&amp;$AV117),IF( ISBLANK(VLOOKUP(L$4&amp;$B116,INDIRECT("listResultBlock"&amp;$AV117),J$3,FALSE)),"",VLOOKUP(L$4&amp;$B116,INDIRECT("listResultBlock"&amp;$AV117),J$3,FALSE)),"")</f>
        <v/>
      </c>
      <c r="M117" s="32" t="str">
        <f t="shared" ref="M117" ca="1" si="2263">IF($B116&lt;=INDIRECT("areaNumBlock"&amp;$AV117),IF( ISBLANK(VLOOKUP(M$4&amp;$B116,INDIRECT("listResultBlock"&amp;$AV117),O$3,FALSE)),"",VLOOKUP(M$4&amp;$B116,INDIRECT("listResultBlock"&amp;$AV117),O$3,FALSE)),"")</f>
        <v/>
      </c>
      <c r="N117" s="33" t="str">
        <f t="shared" ref="N117" ca="1" si="2264">IF($B116&lt;=INDIRECT("areaNumBlock"&amp;$AV117),IF( ISBLANK(VLOOKUP(N$4&amp;$B116,INDIRECT("listResultBlock"&amp;$AV117),N$3,FALSE)),"",VLOOKUP(N$4&amp;$B116,INDIRECT("listResultBlock"&amp;$AV117),N$3,FALSE)),"")</f>
        <v/>
      </c>
      <c r="O117" s="34" t="str">
        <f t="shared" ref="O117" ca="1" si="2265">IF($B116&lt;=INDIRECT("areaNumBlock"&amp;$AV117),IF( ISBLANK(VLOOKUP(O$4&amp;$B116,INDIRECT("listResultBlock"&amp;$AV117),M$3,FALSE)),"",VLOOKUP(O$4&amp;$B116,INDIRECT("listResultBlock"&amp;$AV117),M$3,FALSE)),"")</f>
        <v/>
      </c>
      <c r="P117" s="32" t="str">
        <f t="shared" ref="P117" ca="1" si="2266">IF($B116&lt;=INDIRECT("areaNumBlock"&amp;$AV117),IF( ISBLANK(VLOOKUP(P$4&amp;$B116,INDIRECT("listResultBlock"&amp;$AV117),R$3,FALSE)),"",VLOOKUP(P$4&amp;$B116,INDIRECT("listResultBlock"&amp;$AV117),R$3,FALSE)),"")</f>
        <v/>
      </c>
      <c r="Q117" s="33" t="str">
        <f t="shared" ref="Q117" ca="1" si="2267">IF($B116&lt;=INDIRECT("areaNumBlock"&amp;$AV117),IF( ISBLANK(VLOOKUP(Q$4&amp;$B116,INDIRECT("listResultBlock"&amp;$AV117),Q$3,FALSE)),"",VLOOKUP(Q$4&amp;$B116,INDIRECT("listResultBlock"&amp;$AV117),Q$3,FALSE)),"")</f>
        <v/>
      </c>
      <c r="R117" s="34" t="str">
        <f t="shared" ref="R117" ca="1" si="2268">IF($B116&lt;=INDIRECT("areaNumBlock"&amp;$AV117),IF( ISBLANK(VLOOKUP(R$4&amp;$B116,INDIRECT("listResultBlock"&amp;$AV117),P$3,FALSE)),"",VLOOKUP(R$4&amp;$B116,INDIRECT("listResultBlock"&amp;$AV117),P$3,FALSE)),"")</f>
        <v/>
      </c>
      <c r="S117" s="32" t="str">
        <f t="shared" ref="S117" ca="1" si="2269">IF($B116&lt;=INDIRECT("areaNumBlock"&amp;$AV117),IF( ISBLANK(VLOOKUP(S$4&amp;$B116,INDIRECT("listResultBlock"&amp;$AV117),U$3,FALSE)),"",VLOOKUP(S$4&amp;$B116,INDIRECT("listResultBlock"&amp;$AV117),U$3,FALSE)),"")</f>
        <v/>
      </c>
      <c r="T117" s="33" t="str">
        <f t="shared" ref="T117" ca="1" si="2270">IF($B116&lt;=INDIRECT("areaNumBlock"&amp;$AV117),IF( ISBLANK(VLOOKUP(T$4&amp;$B116,INDIRECT("listResultBlock"&amp;$AV117),T$3,FALSE)),"",VLOOKUP(T$4&amp;$B116,INDIRECT("listResultBlock"&amp;$AV117),T$3,FALSE)),"")</f>
        <v/>
      </c>
      <c r="U117" s="34" t="str">
        <f t="shared" ref="U117" ca="1" si="2271">IF($B116&lt;=INDIRECT("areaNumBlock"&amp;$AV117),IF( ISBLANK(VLOOKUP(U$4&amp;$B116,INDIRECT("listResultBlock"&amp;$AV117),S$3,FALSE)),"",VLOOKUP(U$4&amp;$B116,INDIRECT("listResultBlock"&amp;$AV117),S$3,FALSE)),"")</f>
        <v/>
      </c>
      <c r="V117" s="32" t="str">
        <f t="shared" ref="V117" ca="1" si="2272">IF($B116&lt;=INDIRECT("areaNumBlock"&amp;$AV117),IF( ISBLANK(VLOOKUP(V$4&amp;$B116,INDIRECT("listResultBlock"&amp;$AV117),X$3,FALSE)),"",VLOOKUP(V$4&amp;$B116,INDIRECT("listResultBlock"&amp;$AV117),X$3,FALSE)),"")</f>
        <v/>
      </c>
      <c r="W117" s="33" t="str">
        <f t="shared" ref="W117" ca="1" si="2273">IF($B116&lt;=INDIRECT("areaNumBlock"&amp;$AV117),IF( ISBLANK(VLOOKUP(W$4&amp;$B116,INDIRECT("listResultBlock"&amp;$AV117),W$3,FALSE)),"",VLOOKUP(W$4&amp;$B116,INDIRECT("listResultBlock"&amp;$AV117),W$3,FALSE)),"")</f>
        <v/>
      </c>
      <c r="X117" s="34" t="str">
        <f t="shared" ref="X117" ca="1" si="2274">IF($B116&lt;=INDIRECT("areaNumBlock"&amp;$AV117),IF( ISBLANK(VLOOKUP(X$4&amp;$B116,INDIRECT("listResultBlock"&amp;$AV117),V$3,FALSE)),"",VLOOKUP(X$4&amp;$B116,INDIRECT("listResultBlock"&amp;$AV117),V$3,FALSE)),"")</f>
        <v/>
      </c>
      <c r="Y117" s="32" t="str">
        <f t="shared" ref="Y117" ca="1" si="2275">IF($B116&lt;=INDIRECT("areaNumBlock"&amp;$AV117),IF( ISBLANK(VLOOKUP(Y$4&amp;$B116,INDIRECT("listResultBlock"&amp;$AV117),AA$3,FALSE)),"",VLOOKUP(Y$4&amp;$B116,INDIRECT("listResultBlock"&amp;$AV117),AA$3,FALSE)),"")</f>
        <v/>
      </c>
      <c r="Z117" s="33" t="str">
        <f t="shared" ref="Z117" ca="1" si="2276">IF($B116&lt;=INDIRECT("areaNumBlock"&amp;$AV117),IF( ISBLANK(VLOOKUP(Z$4&amp;$B116,INDIRECT("listResultBlock"&amp;$AV117),Z$3,FALSE)),"",VLOOKUP(Z$4&amp;$B116,INDIRECT("listResultBlock"&amp;$AV117),Z$3,FALSE)),"")</f>
        <v/>
      </c>
      <c r="AA117" s="34" t="str">
        <f t="shared" ref="AA117" ca="1" si="2277">IF($B116&lt;=INDIRECT("areaNumBlock"&amp;$AV117),IF( ISBLANK(VLOOKUP(AA$4&amp;$B116,INDIRECT("listResultBlock"&amp;$AV117),Y$3,FALSE)),"",VLOOKUP(AA$4&amp;$B116,INDIRECT("listResultBlock"&amp;$AV117),Y$3,FALSE)),"")</f>
        <v/>
      </c>
      <c r="AB117" s="32" t="str">
        <f t="shared" ref="AB117" ca="1" si="2278">IF($B116&lt;=INDIRECT("areaNumBlock"&amp;$AV117),IF( ISBLANK(VLOOKUP(AB$4&amp;$B116,INDIRECT("listResultBlock"&amp;$AV117),AD$3,FALSE)),"",VLOOKUP(AB$4&amp;$B116,INDIRECT("listResultBlock"&amp;$AV117),AD$3,FALSE)),"")</f>
        <v/>
      </c>
      <c r="AC117" s="33" t="str">
        <f t="shared" ref="AC117" ca="1" si="2279">IF($B116&lt;=INDIRECT("areaNumBlock"&amp;$AV117),IF( ISBLANK(VLOOKUP(AC$4&amp;$B116,INDIRECT("listResultBlock"&amp;$AV117),AC$3,FALSE)),"",VLOOKUP(AC$4&amp;$B116,INDIRECT("listResultBlock"&amp;$AV117),AC$3,FALSE)),"")</f>
        <v/>
      </c>
      <c r="AD117" s="34" t="str">
        <f t="shared" ref="AD117" ca="1" si="2280">IF($B116&lt;=INDIRECT("areaNumBlock"&amp;$AV117),IF( ISBLANK(VLOOKUP(AD$4&amp;$B116,INDIRECT("listResultBlock"&amp;$AV117),AB$3,FALSE)),"",VLOOKUP(AD$4&amp;$B116,INDIRECT("listResultBlock"&amp;$AV117),AB$3,FALSE)),"")</f>
        <v/>
      </c>
      <c r="AE117" s="26"/>
      <c r="AF117" s="27"/>
      <c r="AG117" s="28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105"/>
      <c r="AT117" s="107"/>
      <c r="AU117" s="25">
        <f t="shared" ref="AU117:AV117" si="2281">AU116</f>
        <v>0</v>
      </c>
      <c r="AV117" s="25">
        <f t="shared" si="2281"/>
        <v>5</v>
      </c>
    </row>
    <row r="118" spans="1:48" x14ac:dyDescent="0.4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</row>
    <row r="119" spans="1:48" ht="25.35" customHeight="1" thickBot="1" x14ac:dyDescent="0.45">
      <c r="B119" s="44">
        <f ca="1">INDIRECT("areaNumBlock"&amp;AV119)</f>
        <v>8</v>
      </c>
      <c r="C119" s="14" t="str">
        <f ca="1">INDIRECT("areaNameBlock"&amp;AV119)</f>
        <v>３部うブロック</v>
      </c>
      <c r="D119" s="75">
        <v>1</v>
      </c>
      <c r="E119" s="15">
        <v>1</v>
      </c>
      <c r="F119" s="76">
        <v>1</v>
      </c>
      <c r="G119" s="77">
        <v>2</v>
      </c>
      <c r="H119" s="15">
        <v>2</v>
      </c>
      <c r="I119" s="76">
        <v>2</v>
      </c>
      <c r="J119" s="77">
        <v>3</v>
      </c>
      <c r="K119" s="15">
        <v>3</v>
      </c>
      <c r="L119" s="76">
        <v>3</v>
      </c>
      <c r="M119" s="77">
        <v>4</v>
      </c>
      <c r="N119" s="15">
        <v>4</v>
      </c>
      <c r="O119" s="76">
        <v>4</v>
      </c>
      <c r="P119" s="77">
        <v>5</v>
      </c>
      <c r="Q119" s="15">
        <v>5</v>
      </c>
      <c r="R119" s="76">
        <v>5</v>
      </c>
      <c r="S119" s="77">
        <v>6</v>
      </c>
      <c r="T119" s="15">
        <v>6</v>
      </c>
      <c r="U119" s="76">
        <v>6</v>
      </c>
      <c r="V119" s="77">
        <v>7</v>
      </c>
      <c r="W119" s="15">
        <v>7</v>
      </c>
      <c r="X119" s="76">
        <v>7</v>
      </c>
      <c r="Y119" s="77">
        <v>8</v>
      </c>
      <c r="Z119" s="15">
        <v>8</v>
      </c>
      <c r="AA119" s="76">
        <v>8</v>
      </c>
      <c r="AB119" s="77">
        <v>9</v>
      </c>
      <c r="AC119" s="15">
        <v>9</v>
      </c>
      <c r="AD119" s="76">
        <v>9</v>
      </c>
      <c r="AE119" s="77">
        <v>10</v>
      </c>
      <c r="AF119" s="16">
        <v>10</v>
      </c>
      <c r="AG119" s="76">
        <v>10</v>
      </c>
      <c r="AH119" s="38" t="s">
        <v>40</v>
      </c>
      <c r="AI119" s="38" t="s">
        <v>41</v>
      </c>
      <c r="AJ119" s="38" t="s">
        <v>41</v>
      </c>
      <c r="AK119" s="38" t="s">
        <v>42</v>
      </c>
      <c r="AL119" s="38" t="s">
        <v>43</v>
      </c>
      <c r="AM119" s="38"/>
      <c r="AN119" s="38" t="s">
        <v>44</v>
      </c>
      <c r="AO119" s="38" t="s">
        <v>45</v>
      </c>
      <c r="AP119" s="38" t="s">
        <v>45</v>
      </c>
      <c r="AQ119" s="38" t="s">
        <v>46</v>
      </c>
      <c r="AR119" s="38" t="s">
        <v>47</v>
      </c>
      <c r="AS119" s="38" t="s">
        <v>48</v>
      </c>
      <c r="AT119" s="18" t="s">
        <v>49</v>
      </c>
      <c r="AU119" s="72">
        <v>0</v>
      </c>
      <c r="AV119" s="21">
        <v>6</v>
      </c>
    </row>
    <row r="120" spans="1:48" ht="30" customHeight="1" x14ac:dyDescent="0.4">
      <c r="B120" s="19"/>
      <c r="C120" s="79" t="str">
        <f ca="1">IF(B119=0,"","残り "&amp;(COMBIN(B119,2)-(SUM(AH121:AH140)/2))&amp;" 試合")</f>
        <v>残り 28 試合</v>
      </c>
      <c r="D120" s="113" t="str">
        <f ca="1">IF(E119&lt;=INDIRECT("areaNumBlock"&amp;$AV120),INDEX(INDIRECT("listTeamBlock"&amp;$AV120&amp;"c"),E119),"")</f>
        <v>調布大塚A</v>
      </c>
      <c r="E120" s="114"/>
      <c r="F120" s="114"/>
      <c r="G120" s="113" t="str">
        <f t="shared" ref="G120" ca="1" si="2282">IF(H119&lt;=INDIRECT("areaNumBlock"&amp;$AV120),INDEX(INDIRECT("listTeamBlock"&amp;$AV120&amp;"c"),H119),"")</f>
        <v>bears</v>
      </c>
      <c r="H120" s="114"/>
      <c r="I120" s="114"/>
      <c r="J120" s="113" t="str">
        <f t="shared" ref="J120" ca="1" si="2283">IF(K119&lt;=INDIRECT("areaNumBlock"&amp;$AV120),INDEX(INDIRECT("listTeamBlock"&amp;$AV120&amp;"c"),K119),"")</f>
        <v>相生</v>
      </c>
      <c r="K120" s="114"/>
      <c r="L120" s="114"/>
      <c r="M120" s="113" t="str">
        <f t="shared" ref="M120" ca="1" si="2284">IF(N119&lt;=INDIRECT("areaNumBlock"&amp;$AV120),INDEX(INDIRECT("listTeamBlock"&amp;$AV120&amp;"c"),N119),"")</f>
        <v>大田セカンド</v>
      </c>
      <c r="N120" s="114"/>
      <c r="O120" s="114"/>
      <c r="P120" s="113" t="str">
        <f t="shared" ref="P120" ca="1" si="2285">IF(Q119&lt;=INDIRECT("areaNumBlock"&amp;$AV120),INDEX(INDIRECT("listTeamBlock"&amp;$AV120&amp;"c"),Q119),"")</f>
        <v>フェニックスB</v>
      </c>
      <c r="Q120" s="114"/>
      <c r="R120" s="114"/>
      <c r="S120" s="113" t="str">
        <f t="shared" ref="S120" ca="1" si="2286">IF(T119&lt;=INDIRECT("areaNumBlock"&amp;$AV120),INDEX(INDIRECT("listTeamBlock"&amp;$AV120&amp;"c"),T119),"")</f>
        <v>小池</v>
      </c>
      <c r="T120" s="114"/>
      <c r="U120" s="114"/>
      <c r="V120" s="113" t="str">
        <f t="shared" ref="V120" ca="1" si="2287">IF(W119&lt;=INDIRECT("areaNumBlock"&amp;$AV120),INDEX(INDIRECT("listTeamBlock"&amp;$AV120&amp;"c"),W119),"")</f>
        <v>田調サテライト</v>
      </c>
      <c r="W120" s="114"/>
      <c r="X120" s="114"/>
      <c r="Y120" s="113" t="str">
        <f t="shared" ref="Y120" ca="1" si="2288">IF(Z119&lt;=INDIRECT("areaNumBlock"&amp;$AV120),INDEX(INDIRECT("listTeamBlock"&amp;$AV120&amp;"c"),Z119),"")</f>
        <v>ジェニオ</v>
      </c>
      <c r="Z120" s="114"/>
      <c r="AA120" s="114"/>
      <c r="AB120" s="113" t="str">
        <f t="shared" ref="AB120" ca="1" si="2289">IF(AC119&lt;=INDIRECT("areaNumBlock"&amp;$AV120),INDEX(INDIRECT("listTeamBlock"&amp;$AV120&amp;"c"),AC119),"")</f>
        <v/>
      </c>
      <c r="AC120" s="114"/>
      <c r="AD120" s="114"/>
      <c r="AE120" s="113" t="str">
        <f t="shared" ref="AE120" ca="1" si="2290">IF(AF119&lt;=INDIRECT("areaNumBlock"&amp;$AV120),INDEX(INDIRECT("listTeamBlock"&amp;$AV120&amp;"c"),AF119),"")</f>
        <v/>
      </c>
      <c r="AF120" s="114"/>
      <c r="AG120" s="114"/>
      <c r="AH120" s="20" t="s">
        <v>50</v>
      </c>
      <c r="AI120" s="20" t="s">
        <v>51</v>
      </c>
      <c r="AJ120" s="20" t="s">
        <v>52</v>
      </c>
      <c r="AK120" s="20" t="s">
        <v>53</v>
      </c>
      <c r="AL120" s="20" t="s">
        <v>54</v>
      </c>
      <c r="AM120" s="20" t="s">
        <v>55</v>
      </c>
      <c r="AN120" s="20" t="s">
        <v>56</v>
      </c>
      <c r="AO120" s="20" t="s">
        <v>57</v>
      </c>
      <c r="AP120" s="20" t="s">
        <v>51</v>
      </c>
      <c r="AQ120" s="20" t="s">
        <v>51</v>
      </c>
      <c r="AR120" s="20" t="s">
        <v>58</v>
      </c>
      <c r="AS120" s="20" t="s">
        <v>59</v>
      </c>
      <c r="AT120" s="21"/>
      <c r="AU120" s="21">
        <f>AU119</f>
        <v>0</v>
      </c>
      <c r="AV120" s="21">
        <f>AV119</f>
        <v>6</v>
      </c>
    </row>
    <row r="121" spans="1:48" ht="21" customHeight="1" x14ac:dyDescent="0.4">
      <c r="A121" s="7"/>
      <c r="B121" s="96">
        <v>1</v>
      </c>
      <c r="C121" s="98" t="str">
        <f ca="1">IF(B121&lt;=INDIRECT("areaNumBlock"&amp;$AV121),INDEX(INDIRECT("listTeamBlock"&amp;$AV121&amp;"b"),B121),"")</f>
        <v>調布大塚SC A</v>
      </c>
      <c r="D121" s="22"/>
      <c r="E121" s="23"/>
      <c r="F121" s="24"/>
      <c r="G121" s="112" t="str">
        <f ca="1">IF(OR(G122="",I122=""),"",IF(G122&gt;I122,"〇",IF(G122&lt;I122,IF(H122="◎","不","×"),"△")))</f>
        <v/>
      </c>
      <c r="H121" s="112"/>
      <c r="I121" s="112"/>
      <c r="J121" s="112" t="str">
        <f t="shared" ref="J121" ca="1" si="2291">IF(OR(J122="",L122=""),"",IF(J122&gt;L122,"〇",IF(J122&lt;L122,IF(K122="◎","不","×"),"△")))</f>
        <v/>
      </c>
      <c r="K121" s="112"/>
      <c r="L121" s="112"/>
      <c r="M121" s="112" t="str">
        <f t="shared" ref="M121" ca="1" si="2292">IF(OR(M122="",O122=""),"",IF(M122&gt;O122,"〇",IF(M122&lt;O122,IF(N122="◎","不","×"),"△")))</f>
        <v/>
      </c>
      <c r="N121" s="112"/>
      <c r="O121" s="112"/>
      <c r="P121" s="112" t="str">
        <f t="shared" ref="P121" ca="1" si="2293">IF(OR(P122="",R122=""),"",IF(P122&gt;R122,"〇",IF(P122&lt;R122,IF(Q122="◎","不","×"),"△")))</f>
        <v/>
      </c>
      <c r="Q121" s="112"/>
      <c r="R121" s="112"/>
      <c r="S121" s="112" t="str">
        <f t="shared" ref="S121" ca="1" si="2294">IF(OR(S122="",U122=""),"",IF(S122&gt;U122,"〇",IF(S122&lt;U122,IF(T122="◎","不","×"),"△")))</f>
        <v/>
      </c>
      <c r="T121" s="112"/>
      <c r="U121" s="112"/>
      <c r="V121" s="112" t="str">
        <f t="shared" ref="V121" ca="1" si="2295">IF(OR(V122="",X122=""),"",IF(V122&gt;X122,"〇",IF(V122&lt;X122,IF(W122="◎","不","×"),"△")))</f>
        <v/>
      </c>
      <c r="W121" s="112"/>
      <c r="X121" s="112"/>
      <c r="Y121" s="112" t="str">
        <f t="shared" ref="Y121" ca="1" si="2296">IF(OR(Y122="",AA122=""),"",IF(Y122&gt;AA122,"〇",IF(Y122&lt;AA122,IF(Z122="◎","不","×"),"△")))</f>
        <v/>
      </c>
      <c r="Z121" s="112"/>
      <c r="AA121" s="112"/>
      <c r="AB121" s="112" t="str">
        <f t="shared" ref="AB121" ca="1" si="2297">IF(OR(AB122="",AD122=""),"",IF(AB122&gt;AD122,"〇",IF(AB122&lt;AD122,IF(AC122="◎","不","×"),"△")))</f>
        <v/>
      </c>
      <c r="AC121" s="112"/>
      <c r="AD121" s="112"/>
      <c r="AE121" s="112" t="str">
        <f t="shared" ref="AE121" ca="1" si="2298">IF(OR(AE122="",AG122=""),"",IF(AE122&gt;AG122,"〇",IF(AE122&lt;AG122,IF(AF122="◎","不","×"),"△")))</f>
        <v/>
      </c>
      <c r="AF121" s="112"/>
      <c r="AG121" s="112"/>
      <c r="AH121" s="95">
        <f ca="1">IF(B121&lt;=INDIRECT("areaNumBlock"&amp;$AV122),SUM(AJ121:AM122),"")</f>
        <v>0</v>
      </c>
      <c r="AI121" s="93">
        <f ca="1">IF(B121&lt;=INDIRECT("areaNumBlock"&amp;$AV122),AJ121*3+AL121-(AM121*4),"")</f>
        <v>0</v>
      </c>
      <c r="AJ121" s="95">
        <f ca="1">IF($B121&lt;=INDIRECT("areaNumBlock"&amp;$AV122),COUNTIF($D121:$AG122,AJ$5),"")</f>
        <v>0</v>
      </c>
      <c r="AK121" s="95">
        <f ca="1">IF($B121&lt;=INDIRECT("areaNumBlock"&amp;$AV122),COUNTIF($D121:$AG122,AK$5),"")</f>
        <v>0</v>
      </c>
      <c r="AL121" s="95">
        <f ca="1">IF($B121&lt;=INDIRECT("areaNumBlock"&amp;$AV122),COUNTIF($D121:$AG122,AL$5),"")</f>
        <v>0</v>
      </c>
      <c r="AM121" s="95">
        <f ca="1">IF($B121&lt;=INDIRECT("areaNumBlock"&amp;$AV122),COUNTIF($D121:$AG122,AM$5),"")</f>
        <v>0</v>
      </c>
      <c r="AN121" s="95"/>
      <c r="AO121" s="93">
        <f ca="1">IF(B121&lt;=INDIRECT("areaNumBlock"&amp;$AV122),AP121-AQ121,"")</f>
        <v>0</v>
      </c>
      <c r="AP121" s="95">
        <f ca="1">IF(B121&lt;=INDIRECT("areaNumBlock"&amp;$AV122),SUM(D122,G122,J122,M122,P122,S122,V122,Y122,AB122,AE122),"")</f>
        <v>0</v>
      </c>
      <c r="AQ121" s="95">
        <f ca="1">IF(B121&lt;=INDIRECT("areaNumBlock"&amp;$AV122),SUM(F122,I122,L122,O122,R122,U122,X122,AA122,AD122,AG122),"")</f>
        <v>0</v>
      </c>
      <c r="AR121" s="95"/>
      <c r="AS121" s="104" t="str">
        <f ca="1">IF(AND(AU121=1,B121&lt;=INDIRECT("areaNumBlock"&amp;$AV122)),RANK(AT121,INDIRECT("areaRank"&amp;$AV122),0),"")</f>
        <v/>
      </c>
      <c r="AT121" s="106">
        <f ca="1">IF(B121&lt;=INDIRECT("areaNumBlock"&amp;$AV122),AI121*1000000+AN121*100000+AO121*1000+AP121*10+AR121,"")</f>
        <v>0</v>
      </c>
      <c r="AU121" s="25">
        <f>AU120</f>
        <v>0</v>
      </c>
      <c r="AV121" s="25">
        <f>AV120</f>
        <v>6</v>
      </c>
    </row>
    <row r="122" spans="1:48" ht="21" customHeight="1" x14ac:dyDescent="0.4">
      <c r="A122" s="7"/>
      <c r="B122" s="97"/>
      <c r="C122" s="99"/>
      <c r="D122" s="26"/>
      <c r="E122" s="27"/>
      <c r="F122" s="28"/>
      <c r="G122" s="29" t="str">
        <f ca="1">IF(G$4&lt;=INDIRECT("areaNumBlock"&amp;$AV122),IF( ISBLANK(VLOOKUP($B121&amp;G$4,INDIRECT("listResultBlock"&amp;$AV122),G$3,FALSE)),"",VLOOKUP($B121&amp;G$4,INDIRECT("listResultBlock"&amp;$AV122),G$3,FALSE)),"")</f>
        <v/>
      </c>
      <c r="H122" s="30" t="str">
        <f ca="1">IF(H$4&lt;=INDIRECT("areaNumBlock"&amp;$AV122),IF( ISBLANK(VLOOKUP($B121&amp;H$4,INDIRECT("listResultBlock"&amp;$AV122),H$3,FALSE)),"",VLOOKUP($B121&amp;H$4,INDIRECT("listResultBlock"&amp;$AV122),H$3,FALSE)),"")</f>
        <v/>
      </c>
      <c r="I122" s="31" t="str">
        <f ca="1">IF(I$4&lt;=INDIRECT("areaNumBlock"&amp;$AV122),IF( ISBLANK(VLOOKUP($B121&amp;I$4,INDIRECT("listResultBlock"&amp;$AV122),I$3,FALSE)),"",VLOOKUP($B121&amp;I$4,INDIRECT("listResultBlock"&amp;$AV122),I$3,FALSE)),"")</f>
        <v/>
      </c>
      <c r="J122" s="29" t="str">
        <f t="shared" ref="J122" ca="1" si="2299">IF(J$4&lt;=INDIRECT("areaNumBlock"&amp;$AV122),IF( ISBLANK(VLOOKUP($B121&amp;J$4,INDIRECT("listResultBlock"&amp;$AV122),J$3,FALSE)),"",VLOOKUP($B121&amp;J$4,INDIRECT("listResultBlock"&amp;$AV122),J$3,FALSE)),"")</f>
        <v/>
      </c>
      <c r="K122" s="30" t="str">
        <f t="shared" ref="K122" ca="1" si="2300">IF(K$4&lt;=INDIRECT("areaNumBlock"&amp;$AV122),IF( ISBLANK(VLOOKUP($B121&amp;K$4,INDIRECT("listResultBlock"&amp;$AV122),K$3,FALSE)),"",VLOOKUP($B121&amp;K$4,INDIRECT("listResultBlock"&amp;$AV122),K$3,FALSE)),"")</f>
        <v/>
      </c>
      <c r="L122" s="31" t="str">
        <f t="shared" ref="L122" ca="1" si="2301">IF(L$4&lt;=INDIRECT("areaNumBlock"&amp;$AV122),IF( ISBLANK(VLOOKUP($B121&amp;L$4,INDIRECT("listResultBlock"&amp;$AV122),L$3,FALSE)),"",VLOOKUP($B121&amp;L$4,INDIRECT("listResultBlock"&amp;$AV122),L$3,FALSE)),"")</f>
        <v/>
      </c>
      <c r="M122" s="29" t="str">
        <f t="shared" ref="M122" ca="1" si="2302">IF(M$4&lt;=INDIRECT("areaNumBlock"&amp;$AV122),IF( ISBLANK(VLOOKUP($B121&amp;M$4,INDIRECT("listResultBlock"&amp;$AV122),M$3,FALSE)),"",VLOOKUP($B121&amp;M$4,INDIRECT("listResultBlock"&amp;$AV122),M$3,FALSE)),"")</f>
        <v/>
      </c>
      <c r="N122" s="30" t="str">
        <f t="shared" ref="N122" ca="1" si="2303">IF(N$4&lt;=INDIRECT("areaNumBlock"&amp;$AV122),IF( ISBLANK(VLOOKUP($B121&amp;N$4,INDIRECT("listResultBlock"&amp;$AV122),N$3,FALSE)),"",VLOOKUP($B121&amp;N$4,INDIRECT("listResultBlock"&amp;$AV122),N$3,FALSE)),"")</f>
        <v/>
      </c>
      <c r="O122" s="31" t="str">
        <f t="shared" ref="O122" ca="1" si="2304">IF(O$4&lt;=INDIRECT("areaNumBlock"&amp;$AV122),IF( ISBLANK(VLOOKUP($B121&amp;O$4,INDIRECT("listResultBlock"&amp;$AV122),O$3,FALSE)),"",VLOOKUP($B121&amp;O$4,INDIRECT("listResultBlock"&amp;$AV122),O$3,FALSE)),"")</f>
        <v/>
      </c>
      <c r="P122" s="29" t="str">
        <f t="shared" ref="P122" ca="1" si="2305">IF(P$4&lt;=INDIRECT("areaNumBlock"&amp;$AV122),IF( ISBLANK(VLOOKUP($B121&amp;P$4,INDIRECT("listResultBlock"&amp;$AV122),P$3,FALSE)),"",VLOOKUP($B121&amp;P$4,INDIRECT("listResultBlock"&amp;$AV122),P$3,FALSE)),"")</f>
        <v/>
      </c>
      <c r="Q122" s="30" t="str">
        <f t="shared" ref="Q122" ca="1" si="2306">IF(Q$4&lt;=INDIRECT("areaNumBlock"&amp;$AV122),IF( ISBLANK(VLOOKUP($B121&amp;Q$4,INDIRECT("listResultBlock"&amp;$AV122),Q$3,FALSE)),"",VLOOKUP($B121&amp;Q$4,INDIRECT("listResultBlock"&amp;$AV122),Q$3,FALSE)),"")</f>
        <v/>
      </c>
      <c r="R122" s="31" t="str">
        <f t="shared" ref="R122" ca="1" si="2307">IF(R$4&lt;=INDIRECT("areaNumBlock"&amp;$AV122),IF( ISBLANK(VLOOKUP($B121&amp;R$4,INDIRECT("listResultBlock"&amp;$AV122),R$3,FALSE)),"",VLOOKUP($B121&amp;R$4,INDIRECT("listResultBlock"&amp;$AV122),R$3,FALSE)),"")</f>
        <v/>
      </c>
      <c r="S122" s="29" t="str">
        <f t="shared" ref="S122" ca="1" si="2308">IF(S$4&lt;=INDIRECT("areaNumBlock"&amp;$AV122),IF( ISBLANK(VLOOKUP($B121&amp;S$4,INDIRECT("listResultBlock"&amp;$AV122),S$3,FALSE)),"",VLOOKUP($B121&amp;S$4,INDIRECT("listResultBlock"&amp;$AV122),S$3,FALSE)),"")</f>
        <v/>
      </c>
      <c r="T122" s="30" t="str">
        <f t="shared" ref="T122" ca="1" si="2309">IF(T$4&lt;=INDIRECT("areaNumBlock"&amp;$AV122),IF( ISBLANK(VLOOKUP($B121&amp;T$4,INDIRECT("listResultBlock"&amp;$AV122),T$3,FALSE)),"",VLOOKUP($B121&amp;T$4,INDIRECT("listResultBlock"&amp;$AV122),T$3,FALSE)),"")</f>
        <v/>
      </c>
      <c r="U122" s="31" t="str">
        <f t="shared" ref="U122" ca="1" si="2310">IF(U$4&lt;=INDIRECT("areaNumBlock"&amp;$AV122),IF( ISBLANK(VLOOKUP($B121&amp;U$4,INDIRECT("listResultBlock"&amp;$AV122),U$3,FALSE)),"",VLOOKUP($B121&amp;U$4,INDIRECT("listResultBlock"&amp;$AV122),U$3,FALSE)),"")</f>
        <v/>
      </c>
      <c r="V122" s="29" t="str">
        <f t="shared" ref="V122" ca="1" si="2311">IF(V$4&lt;=INDIRECT("areaNumBlock"&amp;$AV122),IF( ISBLANK(VLOOKUP($B121&amp;V$4,INDIRECT("listResultBlock"&amp;$AV122),V$3,FALSE)),"",VLOOKUP($B121&amp;V$4,INDIRECT("listResultBlock"&amp;$AV122),V$3,FALSE)),"")</f>
        <v/>
      </c>
      <c r="W122" s="30" t="str">
        <f t="shared" ref="W122" ca="1" si="2312">IF(W$4&lt;=INDIRECT("areaNumBlock"&amp;$AV122),IF( ISBLANK(VLOOKUP($B121&amp;W$4,INDIRECT("listResultBlock"&amp;$AV122),W$3,FALSE)),"",VLOOKUP($B121&amp;W$4,INDIRECT("listResultBlock"&amp;$AV122),W$3,FALSE)),"")</f>
        <v/>
      </c>
      <c r="X122" s="31" t="str">
        <f t="shared" ref="X122" ca="1" si="2313">IF(X$4&lt;=INDIRECT("areaNumBlock"&amp;$AV122),IF( ISBLANK(VLOOKUP($B121&amp;X$4,INDIRECT("listResultBlock"&amp;$AV122),X$3,FALSE)),"",VLOOKUP($B121&amp;X$4,INDIRECT("listResultBlock"&amp;$AV122),X$3,FALSE)),"")</f>
        <v/>
      </c>
      <c r="Y122" s="29" t="str">
        <f t="shared" ref="Y122" ca="1" si="2314">IF(Y$4&lt;=INDIRECT("areaNumBlock"&amp;$AV122),IF( ISBLANK(VLOOKUP($B121&amp;Y$4,INDIRECT("listResultBlock"&amp;$AV122),Y$3,FALSE)),"",VLOOKUP($B121&amp;Y$4,INDIRECT("listResultBlock"&amp;$AV122),Y$3,FALSE)),"")</f>
        <v/>
      </c>
      <c r="Z122" s="30" t="str">
        <f t="shared" ref="Z122" ca="1" si="2315">IF(Z$4&lt;=INDIRECT("areaNumBlock"&amp;$AV122),IF( ISBLANK(VLOOKUP($B121&amp;Z$4,INDIRECT("listResultBlock"&amp;$AV122),Z$3,FALSE)),"",VLOOKUP($B121&amp;Z$4,INDIRECT("listResultBlock"&amp;$AV122),Z$3,FALSE)),"")</f>
        <v/>
      </c>
      <c r="AA122" s="31" t="str">
        <f t="shared" ref="AA122" ca="1" si="2316">IF(AA$4&lt;=INDIRECT("areaNumBlock"&amp;$AV122),IF( ISBLANK(VLOOKUP($B121&amp;AA$4,INDIRECT("listResultBlock"&amp;$AV122),AA$3,FALSE)),"",VLOOKUP($B121&amp;AA$4,INDIRECT("listResultBlock"&amp;$AV122),AA$3,FALSE)),"")</f>
        <v/>
      </c>
      <c r="AB122" s="29" t="str">
        <f t="shared" ref="AB122" ca="1" si="2317">IF(AB$4&lt;=INDIRECT("areaNumBlock"&amp;$AV122),IF( ISBLANK(VLOOKUP($B121&amp;AB$4,INDIRECT("listResultBlock"&amp;$AV122),AB$3,FALSE)),"",VLOOKUP($B121&amp;AB$4,INDIRECT("listResultBlock"&amp;$AV122),AB$3,FALSE)),"")</f>
        <v/>
      </c>
      <c r="AC122" s="30" t="str">
        <f t="shared" ref="AC122" ca="1" si="2318">IF(AC$4&lt;=INDIRECT("areaNumBlock"&amp;$AV122),IF( ISBLANK(VLOOKUP($B121&amp;AC$4,INDIRECT("listResultBlock"&amp;$AV122),AC$3,FALSE)),"",VLOOKUP($B121&amp;AC$4,INDIRECT("listResultBlock"&amp;$AV122),AC$3,FALSE)),"")</f>
        <v/>
      </c>
      <c r="AD122" s="31" t="str">
        <f t="shared" ref="AD122" ca="1" si="2319">IF(AD$4&lt;=INDIRECT("areaNumBlock"&amp;$AV122),IF( ISBLANK(VLOOKUP($B121&amp;AD$4,INDIRECT("listResultBlock"&amp;$AV122),AD$3,FALSE)),"",VLOOKUP($B121&amp;AD$4,INDIRECT("listResultBlock"&amp;$AV122),AD$3,FALSE)),"")</f>
        <v/>
      </c>
      <c r="AE122" s="29" t="str">
        <f t="shared" ref="AE122" ca="1" si="2320">IF(AE$4&lt;=INDIRECT("areaNumBlock"&amp;$AV122),IF( ISBLANK(VLOOKUP($B121&amp;AE$4,INDIRECT("listResultBlock"&amp;$AV122),AE$3,FALSE)),"",VLOOKUP($B121&amp;AE$4,INDIRECT("listResultBlock"&amp;$AV122),AE$3,FALSE)),"")</f>
        <v/>
      </c>
      <c r="AF122" s="30" t="str">
        <f t="shared" ref="AF122" ca="1" si="2321">IF(AF$4&lt;=INDIRECT("areaNumBlock"&amp;$AV122),IF( ISBLANK(VLOOKUP($B121&amp;AF$4,INDIRECT("listResultBlock"&amp;$AV122),AF$3,FALSE)),"",VLOOKUP($B121&amp;AF$4,INDIRECT("listResultBlock"&amp;$AV122),AF$3,FALSE)),"")</f>
        <v/>
      </c>
      <c r="AG122" s="31" t="str">
        <f t="shared" ref="AG122" ca="1" si="2322">IF(AG$4&lt;=INDIRECT("areaNumBlock"&amp;$AV122),IF( ISBLANK(VLOOKUP($B121&amp;AG$4,INDIRECT("listResultBlock"&amp;$AV122),AG$3,FALSE)),"",VLOOKUP($B121&amp;AG$4,INDIRECT("listResultBlock"&amp;$AV122),AG$3,FALSE)),"")</f>
        <v/>
      </c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105"/>
      <c r="AT122" s="107"/>
      <c r="AU122" s="25">
        <f t="shared" ref="AU122:AV122" si="2323">AU121</f>
        <v>0</v>
      </c>
      <c r="AV122" s="25">
        <f t="shared" si="2323"/>
        <v>6</v>
      </c>
    </row>
    <row r="123" spans="1:48" ht="21" customHeight="1" x14ac:dyDescent="0.4">
      <c r="A123" s="7"/>
      <c r="B123" s="96">
        <v>2</v>
      </c>
      <c r="C123" s="98" t="str">
        <f t="shared" ref="C123" ca="1" si="2324">IF(B123&lt;=INDIRECT("areaNumBlock"&amp;$AV123),INDEX(INDIRECT("listTeamBlock"&amp;$AV123&amp;"b"),B123),"")</f>
        <v>bears TOKYO FC</v>
      </c>
      <c r="D123" s="100" t="str">
        <f ca="1">IF(OR(D124="",F124=""),"",IF(D124&gt;F124,"〇",IF(D124&lt;F124,IF(E124="◎","不","×"),"△")))</f>
        <v/>
      </c>
      <c r="E123" s="100"/>
      <c r="F123" s="100"/>
      <c r="G123" s="22"/>
      <c r="H123" s="23"/>
      <c r="I123" s="24"/>
      <c r="J123" s="100" t="str">
        <f t="shared" ref="J123" ca="1" si="2325">IF(OR(J124="",L124=""),"",IF(J124&gt;L124,"〇",IF(J124&lt;L124,IF(K124="◎","不","×"),"△")))</f>
        <v/>
      </c>
      <c r="K123" s="100"/>
      <c r="L123" s="100"/>
      <c r="M123" s="100" t="str">
        <f t="shared" ref="M123" ca="1" si="2326">IF(OR(M124="",O124=""),"",IF(M124&gt;O124,"〇",IF(M124&lt;O124,IF(N124="◎","不","×"),"△")))</f>
        <v/>
      </c>
      <c r="N123" s="100"/>
      <c r="O123" s="100"/>
      <c r="P123" s="100" t="str">
        <f t="shared" ref="P123" ca="1" si="2327">IF(OR(P124="",R124=""),"",IF(P124&gt;R124,"〇",IF(P124&lt;R124,IF(Q124="◎","不","×"),"△")))</f>
        <v/>
      </c>
      <c r="Q123" s="100"/>
      <c r="R123" s="100"/>
      <c r="S123" s="100" t="str">
        <f t="shared" ref="S123" ca="1" si="2328">IF(OR(S124="",U124=""),"",IF(S124&gt;U124,"〇",IF(S124&lt;U124,IF(T124="◎","不","×"),"△")))</f>
        <v/>
      </c>
      <c r="T123" s="100"/>
      <c r="U123" s="100"/>
      <c r="V123" s="100" t="str">
        <f t="shared" ref="V123" ca="1" si="2329">IF(OR(V124="",X124=""),"",IF(V124&gt;X124,"〇",IF(V124&lt;X124,IF(W124="◎","不","×"),"△")))</f>
        <v/>
      </c>
      <c r="W123" s="100"/>
      <c r="X123" s="100"/>
      <c r="Y123" s="100" t="str">
        <f t="shared" ref="Y123" ca="1" si="2330">IF(OR(Y124="",AA124=""),"",IF(Y124&gt;AA124,"〇",IF(Y124&lt;AA124,IF(Z124="◎","不","×"),"△")))</f>
        <v/>
      </c>
      <c r="Z123" s="100"/>
      <c r="AA123" s="100"/>
      <c r="AB123" s="100" t="str">
        <f t="shared" ref="AB123" ca="1" si="2331">IF(OR(AB124="",AD124=""),"",IF(AB124&gt;AD124,"〇",IF(AB124&lt;AD124,IF(AC124="◎","不","×"),"△")))</f>
        <v/>
      </c>
      <c r="AC123" s="100"/>
      <c r="AD123" s="100"/>
      <c r="AE123" s="100" t="str">
        <f t="shared" ref="AE123" ca="1" si="2332">IF(OR(AE124="",AG124=""),"",IF(AE124&gt;AG124,"〇",IF(AE124&lt;AG124,IF(AF124="◎","不","×"),"△")))</f>
        <v/>
      </c>
      <c r="AF123" s="100"/>
      <c r="AG123" s="100"/>
      <c r="AH123" s="95">
        <f t="shared" ref="AH123" ca="1" si="2333">IF(B123&lt;=INDIRECT("areaNumBlock"&amp;$AV124),SUM(AJ123:AM124),"")</f>
        <v>0</v>
      </c>
      <c r="AI123" s="93">
        <f t="shared" ref="AI123" ca="1" si="2334">IF(B123&lt;=INDIRECT("areaNumBlock"&amp;$AV124),AJ123*3+AL123-(AM123*4),"")</f>
        <v>0</v>
      </c>
      <c r="AJ123" s="95">
        <f t="shared" ref="AJ123:AM123" ca="1" si="2335">IF($B123&lt;=INDIRECT("areaNumBlock"&amp;$AV124),COUNTIF($D123:$AG124,AJ$5),"")</f>
        <v>0</v>
      </c>
      <c r="AK123" s="95">
        <f t="shared" ca="1" si="2335"/>
        <v>0</v>
      </c>
      <c r="AL123" s="95">
        <f t="shared" ca="1" si="2335"/>
        <v>0</v>
      </c>
      <c r="AM123" s="95">
        <f t="shared" ca="1" si="2335"/>
        <v>0</v>
      </c>
      <c r="AN123" s="95"/>
      <c r="AO123" s="93">
        <f t="shared" ref="AO123" ca="1" si="2336">IF(B123&lt;=INDIRECT("areaNumBlock"&amp;$AV124),AP123-AQ123,"")</f>
        <v>0</v>
      </c>
      <c r="AP123" s="95">
        <f t="shared" ref="AP123" ca="1" si="2337">IF(B123&lt;=INDIRECT("areaNumBlock"&amp;$AV124),SUM(D124,G124,J124,M124,P124,S124,V124,Y124,AB124,AE124),"")</f>
        <v>0</v>
      </c>
      <c r="AQ123" s="95">
        <f t="shared" ref="AQ123" ca="1" si="2338">IF(B123&lt;=INDIRECT("areaNumBlock"&amp;$AV124),SUM(F124,I124,L124,O124,R124,U124,X124,AA124,AD124,AG124),"")</f>
        <v>0</v>
      </c>
      <c r="AR123" s="95"/>
      <c r="AS123" s="104" t="str">
        <f t="shared" ref="AS123" ca="1" si="2339">IF(AND(AU123=1,B123&lt;=INDIRECT("areaNumBlock"&amp;$AV124)),RANK(AT123,INDIRECT("areaRank"&amp;$AV124),0),"")</f>
        <v/>
      </c>
      <c r="AT123" s="106">
        <f t="shared" ref="AT123" ca="1" si="2340">IF(B123&lt;=INDIRECT("areaNumBlock"&amp;$AV124),AI123*1000000+AN123*100000+AO123*1000+AP123*10+AR123,"")</f>
        <v>0</v>
      </c>
      <c r="AU123" s="25">
        <f t="shared" ref="AU123:AV123" si="2341">AU122</f>
        <v>0</v>
      </c>
      <c r="AV123" s="25">
        <f t="shared" si="2341"/>
        <v>6</v>
      </c>
    </row>
    <row r="124" spans="1:48" ht="21" customHeight="1" x14ac:dyDescent="0.4">
      <c r="A124" s="7"/>
      <c r="B124" s="97"/>
      <c r="C124" s="99"/>
      <c r="D124" s="32" t="str">
        <f ca="1">IF($B123&lt;=INDIRECT("areaNumBlock"&amp;$AV124),IF( ISBLANK(VLOOKUP(D$4&amp;$B123,INDIRECT("listResultBlock"&amp;$AV124),F$3,FALSE)),"",VLOOKUP(D$4&amp;$B123,INDIRECT("listResultBlock"&amp;$AV124),F$3,FALSE)),"")</f>
        <v/>
      </c>
      <c r="E124" s="33" t="str">
        <f ca="1">IF($B123&lt;=INDIRECT("areaNumBlock"&amp;$AV124),IF( ISBLANK(VLOOKUP(E$4&amp;$B123,INDIRECT("listResultBlock"&amp;$AV124),E$3,FALSE)),"",VLOOKUP(E$4&amp;$B123,INDIRECT("listResultBlock"&amp;$AV124),E$3,FALSE)),"")</f>
        <v/>
      </c>
      <c r="F124" s="34" t="str">
        <f ca="1">IF($B123&lt;=INDIRECT("areaNumBlock"&amp;$AV124),IF( ISBLANK(VLOOKUP(F$4&amp;$B123,INDIRECT("listResultBlock"&amp;$AV124),D$3,FALSE)),"",VLOOKUP(F$4&amp;$B123,INDIRECT("listResultBlock"&amp;$AV124),D$3,FALSE)),"")</f>
        <v/>
      </c>
      <c r="G124" s="26"/>
      <c r="H124" s="27"/>
      <c r="I124" s="28"/>
      <c r="J124" s="32" t="str">
        <f t="shared" ref="J124" ca="1" si="2342">IF(J$4&lt;=INDIRECT("areaNumBlock"&amp;$AV124),IF( ISBLANK(VLOOKUP($B123&amp;J$4,INDIRECT("listResultBlock"&amp;$AV124),J$3,FALSE)),"",VLOOKUP($B123&amp;J$4,INDIRECT("listResultBlock"&amp;$AV124),J$3,FALSE)),"")</f>
        <v/>
      </c>
      <c r="K124" s="33" t="str">
        <f t="shared" ref="K124" ca="1" si="2343">IF(K$4&lt;=INDIRECT("areaNumBlock"&amp;$AV124),IF( ISBLANK(VLOOKUP($B123&amp;K$4,INDIRECT("listResultBlock"&amp;$AV124),K$3,FALSE)),"",VLOOKUP($B123&amp;K$4,INDIRECT("listResultBlock"&amp;$AV124),K$3,FALSE)),"")</f>
        <v/>
      </c>
      <c r="L124" s="34" t="str">
        <f t="shared" ref="L124" ca="1" si="2344">IF(L$4&lt;=INDIRECT("areaNumBlock"&amp;$AV124),IF( ISBLANK(VLOOKUP($B123&amp;L$4,INDIRECT("listResultBlock"&amp;$AV124),L$3,FALSE)),"",VLOOKUP($B123&amp;L$4,INDIRECT("listResultBlock"&amp;$AV124),L$3,FALSE)),"")</f>
        <v/>
      </c>
      <c r="M124" s="32" t="str">
        <f t="shared" ref="M124" ca="1" si="2345">IF(M$4&lt;=INDIRECT("areaNumBlock"&amp;$AV124),IF( ISBLANK(VLOOKUP($B123&amp;M$4,INDIRECT("listResultBlock"&amp;$AV124),M$3,FALSE)),"",VLOOKUP($B123&amp;M$4,INDIRECT("listResultBlock"&amp;$AV124),M$3,FALSE)),"")</f>
        <v/>
      </c>
      <c r="N124" s="33" t="str">
        <f t="shared" ref="N124" ca="1" si="2346">IF(N$4&lt;=INDIRECT("areaNumBlock"&amp;$AV124),IF( ISBLANK(VLOOKUP($B123&amp;N$4,INDIRECT("listResultBlock"&amp;$AV124),N$3,FALSE)),"",VLOOKUP($B123&amp;N$4,INDIRECT("listResultBlock"&amp;$AV124),N$3,FALSE)),"")</f>
        <v/>
      </c>
      <c r="O124" s="34" t="str">
        <f t="shared" ref="O124" ca="1" si="2347">IF(O$4&lt;=INDIRECT("areaNumBlock"&amp;$AV124),IF( ISBLANK(VLOOKUP($B123&amp;O$4,INDIRECT("listResultBlock"&amp;$AV124),O$3,FALSE)),"",VLOOKUP($B123&amp;O$4,INDIRECT("listResultBlock"&amp;$AV124),O$3,FALSE)),"")</f>
        <v/>
      </c>
      <c r="P124" s="32" t="str">
        <f t="shared" ref="P124" ca="1" si="2348">IF(P$4&lt;=INDIRECT("areaNumBlock"&amp;$AV124),IF( ISBLANK(VLOOKUP($B123&amp;P$4,INDIRECT("listResultBlock"&amp;$AV124),P$3,FALSE)),"",VLOOKUP($B123&amp;P$4,INDIRECT("listResultBlock"&amp;$AV124),P$3,FALSE)),"")</f>
        <v/>
      </c>
      <c r="Q124" s="33" t="str">
        <f t="shared" ref="Q124" ca="1" si="2349">IF(Q$4&lt;=INDIRECT("areaNumBlock"&amp;$AV124),IF( ISBLANK(VLOOKUP($B123&amp;Q$4,INDIRECT("listResultBlock"&amp;$AV124),Q$3,FALSE)),"",VLOOKUP($B123&amp;Q$4,INDIRECT("listResultBlock"&amp;$AV124),Q$3,FALSE)),"")</f>
        <v/>
      </c>
      <c r="R124" s="34" t="str">
        <f t="shared" ref="R124" ca="1" si="2350">IF(R$4&lt;=INDIRECT("areaNumBlock"&amp;$AV124),IF( ISBLANK(VLOOKUP($B123&amp;R$4,INDIRECT("listResultBlock"&amp;$AV124),R$3,FALSE)),"",VLOOKUP($B123&amp;R$4,INDIRECT("listResultBlock"&amp;$AV124),R$3,FALSE)),"")</f>
        <v/>
      </c>
      <c r="S124" s="32" t="str">
        <f t="shared" ref="S124" ca="1" si="2351">IF(S$4&lt;=INDIRECT("areaNumBlock"&amp;$AV124),IF( ISBLANK(VLOOKUP($B123&amp;S$4,INDIRECT("listResultBlock"&amp;$AV124),S$3,FALSE)),"",VLOOKUP($B123&amp;S$4,INDIRECT("listResultBlock"&amp;$AV124),S$3,FALSE)),"")</f>
        <v/>
      </c>
      <c r="T124" s="33" t="str">
        <f t="shared" ref="T124" ca="1" si="2352">IF(T$4&lt;=INDIRECT("areaNumBlock"&amp;$AV124),IF( ISBLANK(VLOOKUP($B123&amp;T$4,INDIRECT("listResultBlock"&amp;$AV124),T$3,FALSE)),"",VLOOKUP($B123&amp;T$4,INDIRECT("listResultBlock"&amp;$AV124),T$3,FALSE)),"")</f>
        <v/>
      </c>
      <c r="U124" s="34" t="str">
        <f t="shared" ref="U124" ca="1" si="2353">IF(U$4&lt;=INDIRECT("areaNumBlock"&amp;$AV124),IF( ISBLANK(VLOOKUP($B123&amp;U$4,INDIRECT("listResultBlock"&amp;$AV124),U$3,FALSE)),"",VLOOKUP($B123&amp;U$4,INDIRECT("listResultBlock"&amp;$AV124),U$3,FALSE)),"")</f>
        <v/>
      </c>
      <c r="V124" s="32" t="str">
        <f t="shared" ref="V124" ca="1" si="2354">IF(V$4&lt;=INDIRECT("areaNumBlock"&amp;$AV124),IF( ISBLANK(VLOOKUP($B123&amp;V$4,INDIRECT("listResultBlock"&amp;$AV124),V$3,FALSE)),"",VLOOKUP($B123&amp;V$4,INDIRECT("listResultBlock"&amp;$AV124),V$3,FALSE)),"")</f>
        <v/>
      </c>
      <c r="W124" s="33" t="str">
        <f t="shared" ref="W124" ca="1" si="2355">IF(W$4&lt;=INDIRECT("areaNumBlock"&amp;$AV124),IF( ISBLANK(VLOOKUP($B123&amp;W$4,INDIRECT("listResultBlock"&amp;$AV124),W$3,FALSE)),"",VLOOKUP($B123&amp;W$4,INDIRECT("listResultBlock"&amp;$AV124),W$3,FALSE)),"")</f>
        <v/>
      </c>
      <c r="X124" s="34" t="str">
        <f t="shared" ref="X124" ca="1" si="2356">IF(X$4&lt;=INDIRECT("areaNumBlock"&amp;$AV124),IF( ISBLANK(VLOOKUP($B123&amp;X$4,INDIRECT("listResultBlock"&amp;$AV124),X$3,FALSE)),"",VLOOKUP($B123&amp;X$4,INDIRECT("listResultBlock"&amp;$AV124),X$3,FALSE)),"")</f>
        <v/>
      </c>
      <c r="Y124" s="32" t="str">
        <f t="shared" ref="Y124" ca="1" si="2357">IF(Y$4&lt;=INDIRECT("areaNumBlock"&amp;$AV124),IF( ISBLANK(VLOOKUP($B123&amp;Y$4,INDIRECT("listResultBlock"&amp;$AV124),Y$3,FALSE)),"",VLOOKUP($B123&amp;Y$4,INDIRECT("listResultBlock"&amp;$AV124),Y$3,FALSE)),"")</f>
        <v/>
      </c>
      <c r="Z124" s="33" t="str">
        <f t="shared" ref="Z124" ca="1" si="2358">IF(Z$4&lt;=INDIRECT("areaNumBlock"&amp;$AV124),IF( ISBLANK(VLOOKUP($B123&amp;Z$4,INDIRECT("listResultBlock"&amp;$AV124),Z$3,FALSE)),"",VLOOKUP($B123&amp;Z$4,INDIRECT("listResultBlock"&amp;$AV124),Z$3,FALSE)),"")</f>
        <v/>
      </c>
      <c r="AA124" s="34" t="str">
        <f t="shared" ref="AA124" ca="1" si="2359">IF(AA$4&lt;=INDIRECT("areaNumBlock"&amp;$AV124),IF( ISBLANK(VLOOKUP($B123&amp;AA$4,INDIRECT("listResultBlock"&amp;$AV124),AA$3,FALSE)),"",VLOOKUP($B123&amp;AA$4,INDIRECT("listResultBlock"&amp;$AV124),AA$3,FALSE)),"")</f>
        <v/>
      </c>
      <c r="AB124" s="32" t="str">
        <f t="shared" ref="AB124" ca="1" si="2360">IF(AB$4&lt;=INDIRECT("areaNumBlock"&amp;$AV124),IF( ISBLANK(VLOOKUP($B123&amp;AB$4,INDIRECT("listResultBlock"&amp;$AV124),AB$3,FALSE)),"",VLOOKUP($B123&amp;AB$4,INDIRECT("listResultBlock"&amp;$AV124),AB$3,FALSE)),"")</f>
        <v/>
      </c>
      <c r="AC124" s="33" t="str">
        <f t="shared" ref="AC124" ca="1" si="2361">IF(AC$4&lt;=INDIRECT("areaNumBlock"&amp;$AV124),IF( ISBLANK(VLOOKUP($B123&amp;AC$4,INDIRECT("listResultBlock"&amp;$AV124),AC$3,FALSE)),"",VLOOKUP($B123&amp;AC$4,INDIRECT("listResultBlock"&amp;$AV124),AC$3,FALSE)),"")</f>
        <v/>
      </c>
      <c r="AD124" s="34" t="str">
        <f t="shared" ref="AD124" ca="1" si="2362">IF(AD$4&lt;=INDIRECT("areaNumBlock"&amp;$AV124),IF( ISBLANK(VLOOKUP($B123&amp;AD$4,INDIRECT("listResultBlock"&amp;$AV124),AD$3,FALSE)),"",VLOOKUP($B123&amp;AD$4,INDIRECT("listResultBlock"&amp;$AV124),AD$3,FALSE)),"")</f>
        <v/>
      </c>
      <c r="AE124" s="32" t="str">
        <f t="shared" ref="AE124" ca="1" si="2363">IF(AE$4&lt;=INDIRECT("areaNumBlock"&amp;$AV124),IF( ISBLANK(VLOOKUP($B123&amp;AE$4,INDIRECT("listResultBlock"&amp;$AV124),AE$3,FALSE)),"",VLOOKUP($B123&amp;AE$4,INDIRECT("listResultBlock"&amp;$AV124),AE$3,FALSE)),"")</f>
        <v/>
      </c>
      <c r="AF124" s="33" t="str">
        <f t="shared" ref="AF124" ca="1" si="2364">IF(AF$4&lt;=INDIRECT("areaNumBlock"&amp;$AV124),IF( ISBLANK(VLOOKUP($B123&amp;AF$4,INDIRECT("listResultBlock"&amp;$AV124),AF$3,FALSE)),"",VLOOKUP($B123&amp;AF$4,INDIRECT("listResultBlock"&amp;$AV124),AF$3,FALSE)),"")</f>
        <v/>
      </c>
      <c r="AG124" s="34" t="str">
        <f t="shared" ref="AG124" ca="1" si="2365">IF(AG$4&lt;=INDIRECT("areaNumBlock"&amp;$AV124),IF( ISBLANK(VLOOKUP($B123&amp;AG$4,INDIRECT("listResultBlock"&amp;$AV124),AG$3,FALSE)),"",VLOOKUP($B123&amp;AG$4,INDIRECT("listResultBlock"&amp;$AV124),AG$3,FALSE)),"")</f>
        <v/>
      </c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105"/>
      <c r="AT124" s="107"/>
      <c r="AU124" s="25">
        <f t="shared" ref="AU124:AV124" si="2366">AU123</f>
        <v>0</v>
      </c>
      <c r="AV124" s="25">
        <f t="shared" si="2366"/>
        <v>6</v>
      </c>
    </row>
    <row r="125" spans="1:48" ht="21" customHeight="1" x14ac:dyDescent="0.4">
      <c r="A125" s="7"/>
      <c r="B125" s="96">
        <v>3</v>
      </c>
      <c r="C125" s="98" t="str">
        <f t="shared" ref="C125" ca="1" si="2367">IF(B125&lt;=INDIRECT("areaNumBlock"&amp;$AV125),INDEX(INDIRECT("listTeamBlock"&amp;$AV125&amp;"b"),B125),"")</f>
        <v>相生</v>
      </c>
      <c r="D125" s="108" t="str">
        <f t="shared" ref="D125" ca="1" si="2368">IF(OR(D126="",F126=""),"",IF(D126&gt;F126,"〇",IF(D126&lt;F126,IF(E126="◎","不","×"),"△")))</f>
        <v/>
      </c>
      <c r="E125" s="108"/>
      <c r="F125" s="108"/>
      <c r="G125" s="108" t="str">
        <f t="shared" ref="G125" ca="1" si="2369">IF(OR(G126="",I126=""),"",IF(G126&gt;I126,"〇",IF(G126&lt;I126,IF(H126="◎","不","×"),"△")))</f>
        <v/>
      </c>
      <c r="H125" s="108"/>
      <c r="I125" s="108"/>
      <c r="J125" s="22"/>
      <c r="K125" s="23"/>
      <c r="L125" s="24"/>
      <c r="M125" s="108" t="str">
        <f t="shared" ref="M125" ca="1" si="2370">IF(OR(M126="",O126=""),"",IF(M126&gt;O126,"〇",IF(M126&lt;O126,IF(N126="◎","不","×"),"△")))</f>
        <v/>
      </c>
      <c r="N125" s="108"/>
      <c r="O125" s="108"/>
      <c r="P125" s="108" t="str">
        <f t="shared" ref="P125" ca="1" si="2371">IF(OR(P126="",R126=""),"",IF(P126&gt;R126,"〇",IF(P126&lt;R126,IF(Q126="◎","不","×"),"△")))</f>
        <v/>
      </c>
      <c r="Q125" s="108"/>
      <c r="R125" s="108"/>
      <c r="S125" s="108" t="str">
        <f t="shared" ref="S125" ca="1" si="2372">IF(OR(S126="",U126=""),"",IF(S126&gt;U126,"〇",IF(S126&lt;U126,IF(T126="◎","不","×"),"△")))</f>
        <v/>
      </c>
      <c r="T125" s="108"/>
      <c r="U125" s="108"/>
      <c r="V125" s="108" t="str">
        <f t="shared" ref="V125" ca="1" si="2373">IF(OR(V126="",X126=""),"",IF(V126&gt;X126,"〇",IF(V126&lt;X126,IF(W126="◎","不","×"),"△")))</f>
        <v/>
      </c>
      <c r="W125" s="108"/>
      <c r="X125" s="108"/>
      <c r="Y125" s="108" t="str">
        <f t="shared" ref="Y125" ca="1" si="2374">IF(OR(Y126="",AA126=""),"",IF(Y126&gt;AA126,"〇",IF(Y126&lt;AA126,IF(Z126="◎","不","×"),"△")))</f>
        <v/>
      </c>
      <c r="Z125" s="108"/>
      <c r="AA125" s="108"/>
      <c r="AB125" s="108" t="str">
        <f t="shared" ref="AB125" ca="1" si="2375">IF(OR(AB126="",AD126=""),"",IF(AB126&gt;AD126,"〇",IF(AB126&lt;AD126,IF(AC126="◎","不","×"),"△")))</f>
        <v/>
      </c>
      <c r="AC125" s="108"/>
      <c r="AD125" s="108"/>
      <c r="AE125" s="108" t="str">
        <f t="shared" ref="AE125" ca="1" si="2376">IF(OR(AE126="",AG126=""),"",IF(AE126&gt;AG126,"〇",IF(AE126&lt;AG126,IF(AF126="◎","不","×"),"△")))</f>
        <v/>
      </c>
      <c r="AF125" s="108"/>
      <c r="AG125" s="108"/>
      <c r="AH125" s="95">
        <f t="shared" ref="AH125" ca="1" si="2377">IF(B125&lt;=INDIRECT("areaNumBlock"&amp;$AV126),SUM(AJ125:AM126),"")</f>
        <v>0</v>
      </c>
      <c r="AI125" s="93">
        <f t="shared" ref="AI125" ca="1" si="2378">IF(B125&lt;=INDIRECT("areaNumBlock"&amp;$AV126),AJ125*3+AL125-(AM125*4),"")</f>
        <v>0</v>
      </c>
      <c r="AJ125" s="95">
        <f t="shared" ref="AJ125:AM125" ca="1" si="2379">IF($B125&lt;=INDIRECT("areaNumBlock"&amp;$AV126),COUNTIF($D125:$AG126,AJ$5),"")</f>
        <v>0</v>
      </c>
      <c r="AK125" s="95">
        <f t="shared" ca="1" si="2379"/>
        <v>0</v>
      </c>
      <c r="AL125" s="95">
        <f t="shared" ca="1" si="2379"/>
        <v>0</v>
      </c>
      <c r="AM125" s="95">
        <f t="shared" ca="1" si="2379"/>
        <v>0</v>
      </c>
      <c r="AN125" s="95"/>
      <c r="AO125" s="93">
        <f t="shared" ref="AO125" ca="1" si="2380">IF(B125&lt;=INDIRECT("areaNumBlock"&amp;$AV126),AP125-AQ125,"")</f>
        <v>0</v>
      </c>
      <c r="AP125" s="95">
        <f t="shared" ref="AP125" ca="1" si="2381">IF(B125&lt;=INDIRECT("areaNumBlock"&amp;$AV126),SUM(D126,G126,J126,M126,P126,S126,V126,Y126,AB126,AE126),"")</f>
        <v>0</v>
      </c>
      <c r="AQ125" s="95">
        <f t="shared" ref="AQ125" ca="1" si="2382">IF(B125&lt;=INDIRECT("areaNumBlock"&amp;$AV126),SUM(F126,I126,L126,O126,R126,U126,X126,AA126,AD126,AG126),"")</f>
        <v>0</v>
      </c>
      <c r="AR125" s="95"/>
      <c r="AS125" s="104" t="str">
        <f t="shared" ref="AS125" ca="1" si="2383">IF(AND(AU125=1,B125&lt;=INDIRECT("areaNumBlock"&amp;$AV126)),RANK(AT125,INDIRECT("areaRank"&amp;$AV126),0),"")</f>
        <v/>
      </c>
      <c r="AT125" s="106">
        <f t="shared" ref="AT125" ca="1" si="2384">IF(B125&lt;=INDIRECT("areaNumBlock"&amp;$AV126),AI125*1000000+AN125*100000+AO125*1000+AP125*10+AR125,"")</f>
        <v>0</v>
      </c>
      <c r="AU125" s="25">
        <f t="shared" ref="AU125:AV125" si="2385">AU124</f>
        <v>0</v>
      </c>
      <c r="AV125" s="25">
        <f t="shared" si="2385"/>
        <v>6</v>
      </c>
    </row>
    <row r="126" spans="1:48" ht="21" customHeight="1" x14ac:dyDescent="0.4">
      <c r="A126" s="7"/>
      <c r="B126" s="97"/>
      <c r="C126" s="99"/>
      <c r="D126" s="35" t="str">
        <f t="shared" ref="D126" ca="1" si="2386">IF($B125&lt;=INDIRECT("areaNumBlock"&amp;$AV126),IF( ISBLANK(VLOOKUP(D$4&amp;$B125,INDIRECT("listResultBlock"&amp;$AV126),F$3,FALSE)),"",VLOOKUP(D$4&amp;$B125,INDIRECT("listResultBlock"&amp;$AV126),F$3,FALSE)),"")</f>
        <v/>
      </c>
      <c r="E126" s="36" t="str">
        <f t="shared" ref="E126" ca="1" si="2387">IF($B125&lt;=INDIRECT("areaNumBlock"&amp;$AV126),IF( ISBLANK(VLOOKUP(E$4&amp;$B125,INDIRECT("listResultBlock"&amp;$AV126),E$3,FALSE)),"",VLOOKUP(E$4&amp;$B125,INDIRECT("listResultBlock"&amp;$AV126),E$3,FALSE)),"")</f>
        <v/>
      </c>
      <c r="F126" s="37" t="str">
        <f t="shared" ref="F126" ca="1" si="2388">IF($B125&lt;=INDIRECT("areaNumBlock"&amp;$AV126),IF( ISBLANK(VLOOKUP(F$4&amp;$B125,INDIRECT("listResultBlock"&amp;$AV126),D$3,FALSE)),"",VLOOKUP(F$4&amp;$B125,INDIRECT("listResultBlock"&amp;$AV126),D$3,FALSE)),"")</f>
        <v/>
      </c>
      <c r="G126" s="35" t="str">
        <f t="shared" ref="G126" ca="1" si="2389">IF($B125&lt;=INDIRECT("areaNumBlock"&amp;$AV126),IF( ISBLANK(VLOOKUP(G$4&amp;$B125,INDIRECT("listResultBlock"&amp;$AV126),I$3,FALSE)),"",VLOOKUP(G$4&amp;$B125,INDIRECT("listResultBlock"&amp;$AV126),I$3,FALSE)),"")</f>
        <v/>
      </c>
      <c r="H126" s="36" t="str">
        <f t="shared" ref="H126" ca="1" si="2390">IF($B125&lt;=INDIRECT("areaNumBlock"&amp;$AV126),IF( ISBLANK(VLOOKUP(H$4&amp;$B125,INDIRECT("listResultBlock"&amp;$AV126),H$3,FALSE)),"",VLOOKUP(H$4&amp;$B125,INDIRECT("listResultBlock"&amp;$AV126),H$3,FALSE)),"")</f>
        <v/>
      </c>
      <c r="I126" s="37" t="str">
        <f t="shared" ref="I126" ca="1" si="2391">IF($B125&lt;=INDIRECT("areaNumBlock"&amp;$AV126),IF( ISBLANK(VLOOKUP(I$4&amp;$B125,INDIRECT("listResultBlock"&amp;$AV126),G$3,FALSE)),"",VLOOKUP(I$4&amp;$B125,INDIRECT("listResultBlock"&amp;$AV126),G$3,FALSE)),"")</f>
        <v/>
      </c>
      <c r="J126" s="26"/>
      <c r="K126" s="27"/>
      <c r="L126" s="28"/>
      <c r="M126" s="35" t="str">
        <f t="shared" ref="M126" ca="1" si="2392">IF(M$4&lt;=INDIRECT("areaNumBlock"&amp;$AV126),IF( ISBLANK(VLOOKUP($B125&amp;M$4,INDIRECT("listResultBlock"&amp;$AV126),M$3,FALSE)),"",VLOOKUP($B125&amp;M$4,INDIRECT("listResultBlock"&amp;$AV126),M$3,FALSE)),"")</f>
        <v/>
      </c>
      <c r="N126" s="36" t="str">
        <f t="shared" ref="N126" ca="1" si="2393">IF(N$4&lt;=INDIRECT("areaNumBlock"&amp;$AV126),IF( ISBLANK(VLOOKUP($B125&amp;N$4,INDIRECT("listResultBlock"&amp;$AV126),N$3,FALSE)),"",VLOOKUP($B125&amp;N$4,INDIRECT("listResultBlock"&amp;$AV126),N$3,FALSE)),"")</f>
        <v/>
      </c>
      <c r="O126" s="37" t="str">
        <f t="shared" ref="O126" ca="1" si="2394">IF(O$4&lt;=INDIRECT("areaNumBlock"&amp;$AV126),IF( ISBLANK(VLOOKUP($B125&amp;O$4,INDIRECT("listResultBlock"&amp;$AV126),O$3,FALSE)),"",VLOOKUP($B125&amp;O$4,INDIRECT("listResultBlock"&amp;$AV126),O$3,FALSE)),"")</f>
        <v/>
      </c>
      <c r="P126" s="35" t="str">
        <f t="shared" ref="P126" ca="1" si="2395">IF(P$4&lt;=INDIRECT("areaNumBlock"&amp;$AV126),IF( ISBLANK(VLOOKUP($B125&amp;P$4,INDIRECT("listResultBlock"&amp;$AV126),P$3,FALSE)),"",VLOOKUP($B125&amp;P$4,INDIRECT("listResultBlock"&amp;$AV126),P$3,FALSE)),"")</f>
        <v/>
      </c>
      <c r="Q126" s="36" t="str">
        <f t="shared" ref="Q126" ca="1" si="2396">IF(Q$4&lt;=INDIRECT("areaNumBlock"&amp;$AV126),IF( ISBLANK(VLOOKUP($B125&amp;Q$4,INDIRECT("listResultBlock"&amp;$AV126),Q$3,FALSE)),"",VLOOKUP($B125&amp;Q$4,INDIRECT("listResultBlock"&amp;$AV126),Q$3,FALSE)),"")</f>
        <v/>
      </c>
      <c r="R126" s="37" t="str">
        <f t="shared" ref="R126" ca="1" si="2397">IF(R$4&lt;=INDIRECT("areaNumBlock"&amp;$AV126),IF( ISBLANK(VLOOKUP($B125&amp;R$4,INDIRECT("listResultBlock"&amp;$AV126),R$3,FALSE)),"",VLOOKUP($B125&amp;R$4,INDIRECT("listResultBlock"&amp;$AV126),R$3,FALSE)),"")</f>
        <v/>
      </c>
      <c r="S126" s="35" t="str">
        <f t="shared" ref="S126" ca="1" si="2398">IF(S$4&lt;=INDIRECT("areaNumBlock"&amp;$AV126),IF( ISBLANK(VLOOKUP($B125&amp;S$4,INDIRECT("listResultBlock"&amp;$AV126),S$3,FALSE)),"",VLOOKUP($B125&amp;S$4,INDIRECT("listResultBlock"&amp;$AV126),S$3,FALSE)),"")</f>
        <v/>
      </c>
      <c r="T126" s="36" t="str">
        <f t="shared" ref="T126" ca="1" si="2399">IF(T$4&lt;=INDIRECT("areaNumBlock"&amp;$AV126),IF( ISBLANK(VLOOKUP($B125&amp;T$4,INDIRECT("listResultBlock"&amp;$AV126),T$3,FALSE)),"",VLOOKUP($B125&amp;T$4,INDIRECT("listResultBlock"&amp;$AV126),T$3,FALSE)),"")</f>
        <v/>
      </c>
      <c r="U126" s="37" t="str">
        <f t="shared" ref="U126" ca="1" si="2400">IF(U$4&lt;=INDIRECT("areaNumBlock"&amp;$AV126),IF( ISBLANK(VLOOKUP($B125&amp;U$4,INDIRECT("listResultBlock"&amp;$AV126),U$3,FALSE)),"",VLOOKUP($B125&amp;U$4,INDIRECT("listResultBlock"&amp;$AV126),U$3,FALSE)),"")</f>
        <v/>
      </c>
      <c r="V126" s="35" t="str">
        <f t="shared" ref="V126" ca="1" si="2401">IF(V$4&lt;=INDIRECT("areaNumBlock"&amp;$AV126),IF( ISBLANK(VLOOKUP($B125&amp;V$4,INDIRECT("listResultBlock"&amp;$AV126),V$3,FALSE)),"",VLOOKUP($B125&amp;V$4,INDIRECT("listResultBlock"&amp;$AV126),V$3,FALSE)),"")</f>
        <v/>
      </c>
      <c r="W126" s="36" t="str">
        <f t="shared" ref="W126" ca="1" si="2402">IF(W$4&lt;=INDIRECT("areaNumBlock"&amp;$AV126),IF( ISBLANK(VLOOKUP($B125&amp;W$4,INDIRECT("listResultBlock"&amp;$AV126),W$3,FALSE)),"",VLOOKUP($B125&amp;W$4,INDIRECT("listResultBlock"&amp;$AV126),W$3,FALSE)),"")</f>
        <v/>
      </c>
      <c r="X126" s="37" t="str">
        <f t="shared" ref="X126" ca="1" si="2403">IF(X$4&lt;=INDIRECT("areaNumBlock"&amp;$AV126),IF( ISBLANK(VLOOKUP($B125&amp;X$4,INDIRECT("listResultBlock"&amp;$AV126),X$3,FALSE)),"",VLOOKUP($B125&amp;X$4,INDIRECT("listResultBlock"&amp;$AV126),X$3,FALSE)),"")</f>
        <v/>
      </c>
      <c r="Y126" s="35" t="str">
        <f t="shared" ref="Y126" ca="1" si="2404">IF(Y$4&lt;=INDIRECT("areaNumBlock"&amp;$AV126),IF( ISBLANK(VLOOKUP($B125&amp;Y$4,INDIRECT("listResultBlock"&amp;$AV126),Y$3,FALSE)),"",VLOOKUP($B125&amp;Y$4,INDIRECT("listResultBlock"&amp;$AV126),Y$3,FALSE)),"")</f>
        <v/>
      </c>
      <c r="Z126" s="36" t="str">
        <f t="shared" ref="Z126" ca="1" si="2405">IF(Z$4&lt;=INDIRECT("areaNumBlock"&amp;$AV126),IF( ISBLANK(VLOOKUP($B125&amp;Z$4,INDIRECT("listResultBlock"&amp;$AV126),Z$3,FALSE)),"",VLOOKUP($B125&amp;Z$4,INDIRECT("listResultBlock"&amp;$AV126),Z$3,FALSE)),"")</f>
        <v/>
      </c>
      <c r="AA126" s="37" t="str">
        <f t="shared" ref="AA126" ca="1" si="2406">IF(AA$4&lt;=INDIRECT("areaNumBlock"&amp;$AV126),IF( ISBLANK(VLOOKUP($B125&amp;AA$4,INDIRECT("listResultBlock"&amp;$AV126),AA$3,FALSE)),"",VLOOKUP($B125&amp;AA$4,INDIRECT("listResultBlock"&amp;$AV126),AA$3,FALSE)),"")</f>
        <v/>
      </c>
      <c r="AB126" s="35" t="str">
        <f t="shared" ref="AB126" ca="1" si="2407">IF(AB$4&lt;=INDIRECT("areaNumBlock"&amp;$AV126),IF( ISBLANK(VLOOKUP($B125&amp;AB$4,INDIRECT("listResultBlock"&amp;$AV126),AB$3,FALSE)),"",VLOOKUP($B125&amp;AB$4,INDIRECT("listResultBlock"&amp;$AV126),AB$3,FALSE)),"")</f>
        <v/>
      </c>
      <c r="AC126" s="36" t="str">
        <f t="shared" ref="AC126" ca="1" si="2408">IF(AC$4&lt;=INDIRECT("areaNumBlock"&amp;$AV126),IF( ISBLANK(VLOOKUP($B125&amp;AC$4,INDIRECT("listResultBlock"&amp;$AV126),AC$3,FALSE)),"",VLOOKUP($B125&amp;AC$4,INDIRECT("listResultBlock"&amp;$AV126),AC$3,FALSE)),"")</f>
        <v/>
      </c>
      <c r="AD126" s="37" t="str">
        <f t="shared" ref="AD126" ca="1" si="2409">IF(AD$4&lt;=INDIRECT("areaNumBlock"&amp;$AV126),IF( ISBLANK(VLOOKUP($B125&amp;AD$4,INDIRECT("listResultBlock"&amp;$AV126),AD$3,FALSE)),"",VLOOKUP($B125&amp;AD$4,INDIRECT("listResultBlock"&amp;$AV126),AD$3,FALSE)),"")</f>
        <v/>
      </c>
      <c r="AE126" s="35" t="str">
        <f t="shared" ref="AE126" ca="1" si="2410">IF(AE$4&lt;=INDIRECT("areaNumBlock"&amp;$AV126),IF( ISBLANK(VLOOKUP($B125&amp;AE$4,INDIRECT("listResultBlock"&amp;$AV126),AE$3,FALSE)),"",VLOOKUP($B125&amp;AE$4,INDIRECT("listResultBlock"&amp;$AV126),AE$3,FALSE)),"")</f>
        <v/>
      </c>
      <c r="AF126" s="36" t="str">
        <f t="shared" ref="AF126" ca="1" si="2411">IF(AF$4&lt;=INDIRECT("areaNumBlock"&amp;$AV126),IF( ISBLANK(VLOOKUP($B125&amp;AF$4,INDIRECT("listResultBlock"&amp;$AV126),AF$3,FALSE)),"",VLOOKUP($B125&amp;AF$4,INDIRECT("listResultBlock"&amp;$AV126),AF$3,FALSE)),"")</f>
        <v/>
      </c>
      <c r="AG126" s="37" t="str">
        <f t="shared" ref="AG126" ca="1" si="2412">IF(AG$4&lt;=INDIRECT("areaNumBlock"&amp;$AV126),IF( ISBLANK(VLOOKUP($B125&amp;AG$4,INDIRECT("listResultBlock"&amp;$AV126),AG$3,FALSE)),"",VLOOKUP($B125&amp;AG$4,INDIRECT("listResultBlock"&amp;$AV126),AG$3,FALSE)),"")</f>
        <v/>
      </c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105"/>
      <c r="AT126" s="107"/>
      <c r="AU126" s="25">
        <f t="shared" ref="AU126:AV126" si="2413">AU125</f>
        <v>0</v>
      </c>
      <c r="AV126" s="25">
        <f t="shared" si="2413"/>
        <v>6</v>
      </c>
    </row>
    <row r="127" spans="1:48" ht="21" customHeight="1" x14ac:dyDescent="0.4">
      <c r="A127" s="7"/>
      <c r="B127" s="96">
        <v>4</v>
      </c>
      <c r="C127" s="98" t="str">
        <f t="shared" ref="C127" ca="1" si="2414">IF(B127&lt;=INDIRECT("areaNumBlock"&amp;$AV127),INDEX(INDIRECT("listTeamBlock"&amp;$AV127&amp;"b"),B127),"")</f>
        <v>大田クラブ セカンド</v>
      </c>
      <c r="D127" s="100" t="str">
        <f t="shared" ref="D127" ca="1" si="2415">IF(OR(D128="",F128=""),"",IF(D128&gt;F128,"〇",IF(D128&lt;F128,IF(E128="◎","不","×"),"△")))</f>
        <v/>
      </c>
      <c r="E127" s="100"/>
      <c r="F127" s="100"/>
      <c r="G127" s="100" t="str">
        <f t="shared" ref="G127" ca="1" si="2416">IF(OR(G128="",I128=""),"",IF(G128&gt;I128,"〇",IF(G128&lt;I128,IF(H128="◎","不","×"),"△")))</f>
        <v/>
      </c>
      <c r="H127" s="100"/>
      <c r="I127" s="100"/>
      <c r="J127" s="100" t="str">
        <f t="shared" ref="J127" ca="1" si="2417">IF(OR(J128="",L128=""),"",IF(J128&gt;L128,"〇",IF(J128&lt;L128,IF(K128="◎","不","×"),"△")))</f>
        <v/>
      </c>
      <c r="K127" s="100"/>
      <c r="L127" s="100"/>
      <c r="M127" s="22"/>
      <c r="N127" s="23"/>
      <c r="O127" s="24"/>
      <c r="P127" s="100" t="str">
        <f t="shared" ref="P127" ca="1" si="2418">IF(OR(P128="",R128=""),"",IF(P128&gt;R128,"〇",IF(P128&lt;R128,IF(Q128="◎","不","×"),"△")))</f>
        <v/>
      </c>
      <c r="Q127" s="100"/>
      <c r="R127" s="100"/>
      <c r="S127" s="100" t="str">
        <f t="shared" ref="S127" ca="1" si="2419">IF(OR(S128="",U128=""),"",IF(S128&gt;U128,"〇",IF(S128&lt;U128,IF(T128="◎","不","×"),"△")))</f>
        <v/>
      </c>
      <c r="T127" s="100"/>
      <c r="U127" s="100"/>
      <c r="V127" s="100" t="str">
        <f t="shared" ref="V127" ca="1" si="2420">IF(OR(V128="",X128=""),"",IF(V128&gt;X128,"〇",IF(V128&lt;X128,IF(W128="◎","不","×"),"△")))</f>
        <v/>
      </c>
      <c r="W127" s="100"/>
      <c r="X127" s="100"/>
      <c r="Y127" s="100" t="str">
        <f t="shared" ref="Y127" ca="1" si="2421">IF(OR(Y128="",AA128=""),"",IF(Y128&gt;AA128,"〇",IF(Y128&lt;AA128,IF(Z128="◎","不","×"),"△")))</f>
        <v/>
      </c>
      <c r="Z127" s="100"/>
      <c r="AA127" s="100"/>
      <c r="AB127" s="100" t="str">
        <f t="shared" ref="AB127" ca="1" si="2422">IF(OR(AB128="",AD128=""),"",IF(AB128&gt;AD128,"〇",IF(AB128&lt;AD128,IF(AC128="◎","不","×"),"△")))</f>
        <v/>
      </c>
      <c r="AC127" s="100"/>
      <c r="AD127" s="100"/>
      <c r="AE127" s="100" t="str">
        <f t="shared" ref="AE127" ca="1" si="2423">IF(OR(AE128="",AG128=""),"",IF(AE128&gt;AG128,"〇",IF(AE128&lt;AG128,IF(AF128="◎","不","×"),"△")))</f>
        <v/>
      </c>
      <c r="AF127" s="100"/>
      <c r="AG127" s="100"/>
      <c r="AH127" s="95">
        <f t="shared" ref="AH127" ca="1" si="2424">IF(B127&lt;=INDIRECT("areaNumBlock"&amp;$AV128),SUM(AJ127:AM128),"")</f>
        <v>0</v>
      </c>
      <c r="AI127" s="93">
        <f t="shared" ref="AI127" ca="1" si="2425">IF(B127&lt;=INDIRECT("areaNumBlock"&amp;$AV128),AJ127*3+AL127-(AM127*4),"")</f>
        <v>0</v>
      </c>
      <c r="AJ127" s="95">
        <f t="shared" ref="AJ127:AM127" ca="1" si="2426">IF($B127&lt;=INDIRECT("areaNumBlock"&amp;$AV128),COUNTIF($D127:$AG128,AJ$5),"")</f>
        <v>0</v>
      </c>
      <c r="AK127" s="95">
        <f t="shared" ca="1" si="2426"/>
        <v>0</v>
      </c>
      <c r="AL127" s="95">
        <f t="shared" ca="1" si="2426"/>
        <v>0</v>
      </c>
      <c r="AM127" s="95">
        <f t="shared" ca="1" si="2426"/>
        <v>0</v>
      </c>
      <c r="AN127" s="95"/>
      <c r="AO127" s="93">
        <f t="shared" ref="AO127" ca="1" si="2427">IF(B127&lt;=INDIRECT("areaNumBlock"&amp;$AV128),AP127-AQ127,"")</f>
        <v>0</v>
      </c>
      <c r="AP127" s="95">
        <f t="shared" ref="AP127" ca="1" si="2428">IF(B127&lt;=INDIRECT("areaNumBlock"&amp;$AV128),SUM(D128,G128,J128,M128,P128,S128,V128,Y128,AB128,AE128),"")</f>
        <v>0</v>
      </c>
      <c r="AQ127" s="95">
        <f t="shared" ref="AQ127" ca="1" si="2429">IF(B127&lt;=INDIRECT("areaNumBlock"&amp;$AV128),SUM(F128,I128,L128,O128,R128,U128,X128,AA128,AD128,AG128),"")</f>
        <v>0</v>
      </c>
      <c r="AR127" s="95"/>
      <c r="AS127" s="104" t="str">
        <f t="shared" ref="AS127" ca="1" si="2430">IF(AND(AU127=1,B127&lt;=INDIRECT("areaNumBlock"&amp;$AV128)),RANK(AT127,INDIRECT("areaRank"&amp;$AV128),0),"")</f>
        <v/>
      </c>
      <c r="AT127" s="106">
        <f t="shared" ref="AT127" ca="1" si="2431">IF(B127&lt;=INDIRECT("areaNumBlock"&amp;$AV128),AI127*1000000+AN127*100000+AO127*1000+AP127*10+AR127,"")</f>
        <v>0</v>
      </c>
      <c r="AU127" s="25">
        <f t="shared" ref="AU127:AV127" si="2432">AU126</f>
        <v>0</v>
      </c>
      <c r="AV127" s="25">
        <f t="shared" si="2432"/>
        <v>6</v>
      </c>
    </row>
    <row r="128" spans="1:48" ht="21" customHeight="1" x14ac:dyDescent="0.4">
      <c r="A128" s="7"/>
      <c r="B128" s="97"/>
      <c r="C128" s="99"/>
      <c r="D128" s="32" t="str">
        <f t="shared" ref="D128" ca="1" si="2433">IF($B127&lt;=INDIRECT("areaNumBlock"&amp;$AV128),IF( ISBLANK(VLOOKUP(D$4&amp;$B127,INDIRECT("listResultBlock"&amp;$AV128),F$3,FALSE)),"",VLOOKUP(D$4&amp;$B127,INDIRECT("listResultBlock"&amp;$AV128),F$3,FALSE)),"")</f>
        <v/>
      </c>
      <c r="E128" s="33" t="str">
        <f t="shared" ref="E128" ca="1" si="2434">IF($B127&lt;=INDIRECT("areaNumBlock"&amp;$AV128),IF( ISBLANK(VLOOKUP(E$4&amp;$B127,INDIRECT("listResultBlock"&amp;$AV128),E$3,FALSE)),"",VLOOKUP(E$4&amp;$B127,INDIRECT("listResultBlock"&amp;$AV128),E$3,FALSE)),"")</f>
        <v/>
      </c>
      <c r="F128" s="34" t="str">
        <f t="shared" ref="F128" ca="1" si="2435">IF($B127&lt;=INDIRECT("areaNumBlock"&amp;$AV128),IF( ISBLANK(VLOOKUP(F$4&amp;$B127,INDIRECT("listResultBlock"&amp;$AV128),D$3,FALSE)),"",VLOOKUP(F$4&amp;$B127,INDIRECT("listResultBlock"&amp;$AV128),D$3,FALSE)),"")</f>
        <v/>
      </c>
      <c r="G128" s="32" t="str">
        <f t="shared" ref="G128" ca="1" si="2436">IF($B127&lt;=INDIRECT("areaNumBlock"&amp;$AV128),IF( ISBLANK(VLOOKUP(G$4&amp;$B127,INDIRECT("listResultBlock"&amp;$AV128),I$3,FALSE)),"",VLOOKUP(G$4&amp;$B127,INDIRECT("listResultBlock"&amp;$AV128),I$3,FALSE)),"")</f>
        <v/>
      </c>
      <c r="H128" s="33" t="str">
        <f t="shared" ref="H128" ca="1" si="2437">IF($B127&lt;=INDIRECT("areaNumBlock"&amp;$AV128),IF( ISBLANK(VLOOKUP(H$4&amp;$B127,INDIRECT("listResultBlock"&amp;$AV128),H$3,FALSE)),"",VLOOKUP(H$4&amp;$B127,INDIRECT("listResultBlock"&amp;$AV128),H$3,FALSE)),"")</f>
        <v/>
      </c>
      <c r="I128" s="34" t="str">
        <f t="shared" ref="I128" ca="1" si="2438">IF($B127&lt;=INDIRECT("areaNumBlock"&amp;$AV128),IF( ISBLANK(VLOOKUP(I$4&amp;$B127,INDIRECT("listResultBlock"&amp;$AV128),G$3,FALSE)),"",VLOOKUP(I$4&amp;$B127,INDIRECT("listResultBlock"&amp;$AV128),G$3,FALSE)),"")</f>
        <v/>
      </c>
      <c r="J128" s="32" t="str">
        <f t="shared" ref="J128" ca="1" si="2439">IF($B127&lt;=INDIRECT("areaNumBlock"&amp;$AV128),IF( ISBLANK(VLOOKUP(J$4&amp;$B127,INDIRECT("listResultBlock"&amp;$AV128),L$3,FALSE)),"",VLOOKUP(J$4&amp;$B127,INDIRECT("listResultBlock"&amp;$AV128),L$3,FALSE)),"")</f>
        <v/>
      </c>
      <c r="K128" s="33" t="str">
        <f t="shared" ref="K128" ca="1" si="2440">IF($B127&lt;=INDIRECT("areaNumBlock"&amp;$AV128),IF( ISBLANK(VLOOKUP(K$4&amp;$B127,INDIRECT("listResultBlock"&amp;$AV128),K$3,FALSE)),"",VLOOKUP(K$4&amp;$B127,INDIRECT("listResultBlock"&amp;$AV128),K$3,FALSE)),"")</f>
        <v/>
      </c>
      <c r="L128" s="34" t="str">
        <f t="shared" ref="L128" ca="1" si="2441">IF($B127&lt;=INDIRECT("areaNumBlock"&amp;$AV128),IF( ISBLANK(VLOOKUP(L$4&amp;$B127,INDIRECT("listResultBlock"&amp;$AV128),J$3,FALSE)),"",VLOOKUP(L$4&amp;$B127,INDIRECT("listResultBlock"&amp;$AV128),J$3,FALSE)),"")</f>
        <v/>
      </c>
      <c r="M128" s="26"/>
      <c r="N128" s="27"/>
      <c r="O128" s="28"/>
      <c r="P128" s="32" t="str">
        <f t="shared" ref="P128" ca="1" si="2442">IF(P$4&lt;=INDIRECT("areaNumBlock"&amp;$AV128),IF( ISBLANK(VLOOKUP($B127&amp;P$4,INDIRECT("listResultBlock"&amp;$AV128),P$3,FALSE)),"",VLOOKUP($B127&amp;P$4,INDIRECT("listResultBlock"&amp;$AV128),P$3,FALSE)),"")</f>
        <v/>
      </c>
      <c r="Q128" s="33" t="str">
        <f t="shared" ref="Q128" ca="1" si="2443">IF(Q$4&lt;=INDIRECT("areaNumBlock"&amp;$AV128),IF( ISBLANK(VLOOKUP($B127&amp;Q$4,INDIRECT("listResultBlock"&amp;$AV128),Q$3,FALSE)),"",VLOOKUP($B127&amp;Q$4,INDIRECT("listResultBlock"&amp;$AV128),Q$3,FALSE)),"")</f>
        <v/>
      </c>
      <c r="R128" s="34" t="str">
        <f t="shared" ref="R128" ca="1" si="2444">IF(R$4&lt;=INDIRECT("areaNumBlock"&amp;$AV128),IF( ISBLANK(VLOOKUP($B127&amp;R$4,INDIRECT("listResultBlock"&amp;$AV128),R$3,FALSE)),"",VLOOKUP($B127&amp;R$4,INDIRECT("listResultBlock"&amp;$AV128),R$3,FALSE)),"")</f>
        <v/>
      </c>
      <c r="S128" s="32" t="str">
        <f t="shared" ref="S128" ca="1" si="2445">IF(S$4&lt;=INDIRECT("areaNumBlock"&amp;$AV128),IF( ISBLANK(VLOOKUP($B127&amp;S$4,INDIRECT("listResultBlock"&amp;$AV128),S$3,FALSE)),"",VLOOKUP($B127&amp;S$4,INDIRECT("listResultBlock"&amp;$AV128),S$3,FALSE)),"")</f>
        <v/>
      </c>
      <c r="T128" s="33" t="str">
        <f t="shared" ref="T128" ca="1" si="2446">IF(T$4&lt;=INDIRECT("areaNumBlock"&amp;$AV128),IF( ISBLANK(VLOOKUP($B127&amp;T$4,INDIRECT("listResultBlock"&amp;$AV128),T$3,FALSE)),"",VLOOKUP($B127&amp;T$4,INDIRECT("listResultBlock"&amp;$AV128),T$3,FALSE)),"")</f>
        <v/>
      </c>
      <c r="U128" s="34" t="str">
        <f t="shared" ref="U128" ca="1" si="2447">IF(U$4&lt;=INDIRECT("areaNumBlock"&amp;$AV128),IF( ISBLANK(VLOOKUP($B127&amp;U$4,INDIRECT("listResultBlock"&amp;$AV128),U$3,FALSE)),"",VLOOKUP($B127&amp;U$4,INDIRECT("listResultBlock"&amp;$AV128),U$3,FALSE)),"")</f>
        <v/>
      </c>
      <c r="V128" s="32" t="str">
        <f t="shared" ref="V128" ca="1" si="2448">IF(V$4&lt;=INDIRECT("areaNumBlock"&amp;$AV128),IF( ISBLANK(VLOOKUP($B127&amp;V$4,INDIRECT("listResultBlock"&amp;$AV128),V$3,FALSE)),"",VLOOKUP($B127&amp;V$4,INDIRECT("listResultBlock"&amp;$AV128),V$3,FALSE)),"")</f>
        <v/>
      </c>
      <c r="W128" s="33" t="str">
        <f t="shared" ref="W128" ca="1" si="2449">IF(W$4&lt;=INDIRECT("areaNumBlock"&amp;$AV128),IF( ISBLANK(VLOOKUP($B127&amp;W$4,INDIRECT("listResultBlock"&amp;$AV128),W$3,FALSE)),"",VLOOKUP($B127&amp;W$4,INDIRECT("listResultBlock"&amp;$AV128),W$3,FALSE)),"")</f>
        <v/>
      </c>
      <c r="X128" s="34" t="str">
        <f t="shared" ref="X128" ca="1" si="2450">IF(X$4&lt;=INDIRECT("areaNumBlock"&amp;$AV128),IF( ISBLANK(VLOOKUP($B127&amp;X$4,INDIRECT("listResultBlock"&amp;$AV128),X$3,FALSE)),"",VLOOKUP($B127&amp;X$4,INDIRECT("listResultBlock"&amp;$AV128),X$3,FALSE)),"")</f>
        <v/>
      </c>
      <c r="Y128" s="32" t="str">
        <f t="shared" ref="Y128" ca="1" si="2451">IF(Y$4&lt;=INDIRECT("areaNumBlock"&amp;$AV128),IF( ISBLANK(VLOOKUP($B127&amp;Y$4,INDIRECT("listResultBlock"&amp;$AV128),Y$3,FALSE)),"",VLOOKUP($B127&amp;Y$4,INDIRECT("listResultBlock"&amp;$AV128),Y$3,FALSE)),"")</f>
        <v/>
      </c>
      <c r="Z128" s="33" t="str">
        <f t="shared" ref="Z128" ca="1" si="2452">IF(Z$4&lt;=INDIRECT("areaNumBlock"&amp;$AV128),IF( ISBLANK(VLOOKUP($B127&amp;Z$4,INDIRECT("listResultBlock"&amp;$AV128),Z$3,FALSE)),"",VLOOKUP($B127&amp;Z$4,INDIRECT("listResultBlock"&amp;$AV128),Z$3,FALSE)),"")</f>
        <v/>
      </c>
      <c r="AA128" s="34" t="str">
        <f t="shared" ref="AA128" ca="1" si="2453">IF(AA$4&lt;=INDIRECT("areaNumBlock"&amp;$AV128),IF( ISBLANK(VLOOKUP($B127&amp;AA$4,INDIRECT("listResultBlock"&amp;$AV128),AA$3,FALSE)),"",VLOOKUP($B127&amp;AA$4,INDIRECT("listResultBlock"&amp;$AV128),AA$3,FALSE)),"")</f>
        <v/>
      </c>
      <c r="AB128" s="32" t="str">
        <f t="shared" ref="AB128" ca="1" si="2454">IF(AB$4&lt;=INDIRECT("areaNumBlock"&amp;$AV128),IF( ISBLANK(VLOOKUP($B127&amp;AB$4,INDIRECT("listResultBlock"&amp;$AV128),AB$3,FALSE)),"",VLOOKUP($B127&amp;AB$4,INDIRECT("listResultBlock"&amp;$AV128),AB$3,FALSE)),"")</f>
        <v/>
      </c>
      <c r="AC128" s="33" t="str">
        <f t="shared" ref="AC128" ca="1" si="2455">IF(AC$4&lt;=INDIRECT("areaNumBlock"&amp;$AV128),IF( ISBLANK(VLOOKUP($B127&amp;AC$4,INDIRECT("listResultBlock"&amp;$AV128),AC$3,FALSE)),"",VLOOKUP($B127&amp;AC$4,INDIRECT("listResultBlock"&amp;$AV128),AC$3,FALSE)),"")</f>
        <v/>
      </c>
      <c r="AD128" s="34" t="str">
        <f t="shared" ref="AD128" ca="1" si="2456">IF(AD$4&lt;=INDIRECT("areaNumBlock"&amp;$AV128),IF( ISBLANK(VLOOKUP($B127&amp;AD$4,INDIRECT("listResultBlock"&amp;$AV128),AD$3,FALSE)),"",VLOOKUP($B127&amp;AD$4,INDIRECT("listResultBlock"&amp;$AV128),AD$3,FALSE)),"")</f>
        <v/>
      </c>
      <c r="AE128" s="32" t="str">
        <f t="shared" ref="AE128" ca="1" si="2457">IF(AE$4&lt;=INDIRECT("areaNumBlock"&amp;$AV128),IF( ISBLANK(VLOOKUP($B127&amp;AE$4,INDIRECT("listResultBlock"&amp;$AV128),AE$3,FALSE)),"",VLOOKUP($B127&amp;AE$4,INDIRECT("listResultBlock"&amp;$AV128),AE$3,FALSE)),"")</f>
        <v/>
      </c>
      <c r="AF128" s="33" t="str">
        <f t="shared" ref="AF128" ca="1" si="2458">IF(AF$4&lt;=INDIRECT("areaNumBlock"&amp;$AV128),IF( ISBLANK(VLOOKUP($B127&amp;AF$4,INDIRECT("listResultBlock"&amp;$AV128),AF$3,FALSE)),"",VLOOKUP($B127&amp;AF$4,INDIRECT("listResultBlock"&amp;$AV128),AF$3,FALSE)),"")</f>
        <v/>
      </c>
      <c r="AG128" s="34" t="str">
        <f t="shared" ref="AG128" ca="1" si="2459">IF(AG$4&lt;=INDIRECT("areaNumBlock"&amp;$AV128),IF( ISBLANK(VLOOKUP($B127&amp;AG$4,INDIRECT("listResultBlock"&amp;$AV128),AG$3,FALSE)),"",VLOOKUP($B127&amp;AG$4,INDIRECT("listResultBlock"&amp;$AV128),AG$3,FALSE)),"")</f>
        <v/>
      </c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105"/>
      <c r="AT128" s="107"/>
      <c r="AU128" s="25">
        <f t="shared" ref="AU128:AV128" si="2460">AU127</f>
        <v>0</v>
      </c>
      <c r="AV128" s="25">
        <f t="shared" si="2460"/>
        <v>6</v>
      </c>
    </row>
    <row r="129" spans="1:48" ht="21" customHeight="1" x14ac:dyDescent="0.4">
      <c r="A129" s="7"/>
      <c r="B129" s="96">
        <v>5</v>
      </c>
      <c r="C129" s="98" t="str">
        <f t="shared" ref="C129" ca="1" si="2461">IF(B129&lt;=INDIRECT("areaNumBlock"&amp;$AV129),INDEX(INDIRECT("listTeamBlock"&amp;$AV129&amp;"b"),B129),"")</f>
        <v>フェニックスFC B</v>
      </c>
      <c r="D129" s="108" t="str">
        <f t="shared" ref="D129" ca="1" si="2462">IF(OR(D130="",F130=""),"",IF(D130&gt;F130,"〇",IF(D130&lt;F130,IF(E130="◎","不","×"),"△")))</f>
        <v/>
      </c>
      <c r="E129" s="108"/>
      <c r="F129" s="108"/>
      <c r="G129" s="108" t="str">
        <f t="shared" ref="G129" ca="1" si="2463">IF(OR(G130="",I130=""),"",IF(G130&gt;I130,"〇",IF(G130&lt;I130,IF(H130="◎","不","×"),"△")))</f>
        <v/>
      </c>
      <c r="H129" s="108"/>
      <c r="I129" s="108"/>
      <c r="J129" s="108" t="str">
        <f t="shared" ref="J129" ca="1" si="2464">IF(OR(J130="",L130=""),"",IF(J130&gt;L130,"〇",IF(J130&lt;L130,IF(K130="◎","不","×"),"△")))</f>
        <v/>
      </c>
      <c r="K129" s="108"/>
      <c r="L129" s="108"/>
      <c r="M129" s="108" t="str">
        <f t="shared" ref="M129" ca="1" si="2465">IF(OR(M130="",O130=""),"",IF(M130&gt;O130,"〇",IF(M130&lt;O130,IF(N130="◎","不","×"),"△")))</f>
        <v/>
      </c>
      <c r="N129" s="108"/>
      <c r="O129" s="108"/>
      <c r="P129" s="22"/>
      <c r="Q129" s="23"/>
      <c r="R129" s="24"/>
      <c r="S129" s="108" t="str">
        <f t="shared" ref="S129" ca="1" si="2466">IF(OR(S130="",U130=""),"",IF(S130&gt;U130,"〇",IF(S130&lt;U130,IF(T130="◎","不","×"),"△")))</f>
        <v/>
      </c>
      <c r="T129" s="108"/>
      <c r="U129" s="108"/>
      <c r="V129" s="108" t="str">
        <f t="shared" ref="V129" ca="1" si="2467">IF(OR(V130="",X130=""),"",IF(V130&gt;X130,"〇",IF(V130&lt;X130,IF(W130="◎","不","×"),"△")))</f>
        <v/>
      </c>
      <c r="W129" s="108"/>
      <c r="X129" s="108"/>
      <c r="Y129" s="108" t="str">
        <f t="shared" ref="Y129" ca="1" si="2468">IF(OR(Y130="",AA130=""),"",IF(Y130&gt;AA130,"〇",IF(Y130&lt;AA130,IF(Z130="◎","不","×"),"△")))</f>
        <v/>
      </c>
      <c r="Z129" s="108"/>
      <c r="AA129" s="108"/>
      <c r="AB129" s="108" t="str">
        <f t="shared" ref="AB129" ca="1" si="2469">IF(OR(AB130="",AD130=""),"",IF(AB130&gt;AD130,"〇",IF(AB130&lt;AD130,IF(AC130="◎","不","×"),"△")))</f>
        <v/>
      </c>
      <c r="AC129" s="108"/>
      <c r="AD129" s="108"/>
      <c r="AE129" s="108" t="str">
        <f t="shared" ref="AE129" ca="1" si="2470">IF(OR(AE130="",AG130=""),"",IF(AE130&gt;AG130,"〇",IF(AE130&lt;AG130,IF(AF130="◎","不","×"),"△")))</f>
        <v/>
      </c>
      <c r="AF129" s="108"/>
      <c r="AG129" s="108"/>
      <c r="AH129" s="95">
        <f t="shared" ref="AH129" ca="1" si="2471">IF(B129&lt;=INDIRECT("areaNumBlock"&amp;$AV130),SUM(AJ129:AM130),"")</f>
        <v>0</v>
      </c>
      <c r="AI129" s="93">
        <f t="shared" ref="AI129" ca="1" si="2472">IF(B129&lt;=INDIRECT("areaNumBlock"&amp;$AV130),AJ129*3+AL129-(AM129*4),"")</f>
        <v>0</v>
      </c>
      <c r="AJ129" s="95">
        <f t="shared" ref="AJ129:AM129" ca="1" si="2473">IF($B129&lt;=INDIRECT("areaNumBlock"&amp;$AV130),COUNTIF($D129:$AG130,AJ$5),"")</f>
        <v>0</v>
      </c>
      <c r="AK129" s="95">
        <f t="shared" ca="1" si="2473"/>
        <v>0</v>
      </c>
      <c r="AL129" s="95">
        <f t="shared" ca="1" si="2473"/>
        <v>0</v>
      </c>
      <c r="AM129" s="95">
        <f t="shared" ca="1" si="2473"/>
        <v>0</v>
      </c>
      <c r="AN129" s="95"/>
      <c r="AO129" s="93">
        <f t="shared" ref="AO129" ca="1" si="2474">IF(B129&lt;=INDIRECT("areaNumBlock"&amp;$AV130),AP129-AQ129,"")</f>
        <v>0</v>
      </c>
      <c r="AP129" s="95">
        <f t="shared" ref="AP129" ca="1" si="2475">IF(B129&lt;=INDIRECT("areaNumBlock"&amp;$AV130),SUM(D130,G130,J130,M130,P130,S130,V130,Y130,AB130,AE130),"")</f>
        <v>0</v>
      </c>
      <c r="AQ129" s="95">
        <f t="shared" ref="AQ129" ca="1" si="2476">IF(B129&lt;=INDIRECT("areaNumBlock"&amp;$AV130),SUM(F130,I130,L130,O130,R130,U130,X130,AA130,AD130,AG130),"")</f>
        <v>0</v>
      </c>
      <c r="AR129" s="95"/>
      <c r="AS129" s="104" t="str">
        <f t="shared" ref="AS129" ca="1" si="2477">IF(AND(AU129=1,B129&lt;=INDIRECT("areaNumBlock"&amp;$AV130)),RANK(AT129,INDIRECT("areaRank"&amp;$AV130),0),"")</f>
        <v/>
      </c>
      <c r="AT129" s="106">
        <f t="shared" ref="AT129" ca="1" si="2478">IF(B129&lt;=INDIRECT("areaNumBlock"&amp;$AV130),AI129*1000000+AN129*100000+AO129*1000+AP129*10+AR129,"")</f>
        <v>0</v>
      </c>
      <c r="AU129" s="25">
        <f t="shared" ref="AU129:AV129" si="2479">AU128</f>
        <v>0</v>
      </c>
      <c r="AV129" s="25">
        <f t="shared" si="2479"/>
        <v>6</v>
      </c>
    </row>
    <row r="130" spans="1:48" ht="21" customHeight="1" x14ac:dyDescent="0.4">
      <c r="A130" s="7"/>
      <c r="B130" s="97"/>
      <c r="C130" s="99"/>
      <c r="D130" s="35" t="str">
        <f t="shared" ref="D130" ca="1" si="2480">IF($B129&lt;=INDIRECT("areaNumBlock"&amp;$AV130),IF( ISBLANK(VLOOKUP(D$4&amp;$B129,INDIRECT("listResultBlock"&amp;$AV130),F$3,FALSE)),"",VLOOKUP(D$4&amp;$B129,INDIRECT("listResultBlock"&amp;$AV130),F$3,FALSE)),"")</f>
        <v/>
      </c>
      <c r="E130" s="36" t="str">
        <f t="shared" ref="E130" ca="1" si="2481">IF($B129&lt;=INDIRECT("areaNumBlock"&amp;$AV130),IF( ISBLANK(VLOOKUP(E$4&amp;$B129,INDIRECT("listResultBlock"&amp;$AV130),E$3,FALSE)),"",VLOOKUP(E$4&amp;$B129,INDIRECT("listResultBlock"&amp;$AV130),E$3,FALSE)),"")</f>
        <v/>
      </c>
      <c r="F130" s="37" t="str">
        <f t="shared" ref="F130" ca="1" si="2482">IF($B129&lt;=INDIRECT("areaNumBlock"&amp;$AV130),IF( ISBLANK(VLOOKUP(F$4&amp;$B129,INDIRECT("listResultBlock"&amp;$AV130),D$3,FALSE)),"",VLOOKUP(F$4&amp;$B129,INDIRECT("listResultBlock"&amp;$AV130),D$3,FALSE)),"")</f>
        <v/>
      </c>
      <c r="G130" s="35" t="str">
        <f t="shared" ref="G130" ca="1" si="2483">IF($B129&lt;=INDIRECT("areaNumBlock"&amp;$AV130),IF( ISBLANK(VLOOKUP(G$4&amp;$B129,INDIRECT("listResultBlock"&amp;$AV130),I$3,FALSE)),"",VLOOKUP(G$4&amp;$B129,INDIRECT("listResultBlock"&amp;$AV130),I$3,FALSE)),"")</f>
        <v/>
      </c>
      <c r="H130" s="36" t="str">
        <f t="shared" ref="H130" ca="1" si="2484">IF($B129&lt;=INDIRECT("areaNumBlock"&amp;$AV130),IF( ISBLANK(VLOOKUP(H$4&amp;$B129,INDIRECT("listResultBlock"&amp;$AV130),H$3,FALSE)),"",VLOOKUP(H$4&amp;$B129,INDIRECT("listResultBlock"&amp;$AV130),H$3,FALSE)),"")</f>
        <v/>
      </c>
      <c r="I130" s="37" t="str">
        <f t="shared" ref="I130" ca="1" si="2485">IF($B129&lt;=INDIRECT("areaNumBlock"&amp;$AV130),IF( ISBLANK(VLOOKUP(I$4&amp;$B129,INDIRECT("listResultBlock"&amp;$AV130),G$3,FALSE)),"",VLOOKUP(I$4&amp;$B129,INDIRECT("listResultBlock"&amp;$AV130),G$3,FALSE)),"")</f>
        <v/>
      </c>
      <c r="J130" s="35" t="str">
        <f t="shared" ref="J130" ca="1" si="2486">IF($B129&lt;=INDIRECT("areaNumBlock"&amp;$AV130),IF( ISBLANK(VLOOKUP(J$4&amp;$B129,INDIRECT("listResultBlock"&amp;$AV130),L$3,FALSE)),"",VLOOKUP(J$4&amp;$B129,INDIRECT("listResultBlock"&amp;$AV130),L$3,FALSE)),"")</f>
        <v/>
      </c>
      <c r="K130" s="36" t="str">
        <f t="shared" ref="K130" ca="1" si="2487">IF($B129&lt;=INDIRECT("areaNumBlock"&amp;$AV130),IF( ISBLANK(VLOOKUP(K$4&amp;$B129,INDIRECT("listResultBlock"&amp;$AV130),K$3,FALSE)),"",VLOOKUP(K$4&amp;$B129,INDIRECT("listResultBlock"&amp;$AV130),K$3,FALSE)),"")</f>
        <v/>
      </c>
      <c r="L130" s="37" t="str">
        <f t="shared" ref="L130" ca="1" si="2488">IF($B129&lt;=INDIRECT("areaNumBlock"&amp;$AV130),IF( ISBLANK(VLOOKUP(L$4&amp;$B129,INDIRECT("listResultBlock"&amp;$AV130),J$3,FALSE)),"",VLOOKUP(L$4&amp;$B129,INDIRECT("listResultBlock"&amp;$AV130),J$3,FALSE)),"")</f>
        <v/>
      </c>
      <c r="M130" s="35" t="str">
        <f t="shared" ref="M130" ca="1" si="2489">IF($B129&lt;=INDIRECT("areaNumBlock"&amp;$AV130),IF( ISBLANK(VLOOKUP(M$4&amp;$B129,INDIRECT("listResultBlock"&amp;$AV130),O$3,FALSE)),"",VLOOKUP(M$4&amp;$B129,INDIRECT("listResultBlock"&amp;$AV130),O$3,FALSE)),"")</f>
        <v/>
      </c>
      <c r="N130" s="36" t="str">
        <f t="shared" ref="N130" ca="1" si="2490">IF($B129&lt;=INDIRECT("areaNumBlock"&amp;$AV130),IF( ISBLANK(VLOOKUP(N$4&amp;$B129,INDIRECT("listResultBlock"&amp;$AV130),N$3,FALSE)),"",VLOOKUP(N$4&amp;$B129,INDIRECT("listResultBlock"&amp;$AV130),N$3,FALSE)),"")</f>
        <v/>
      </c>
      <c r="O130" s="37" t="str">
        <f t="shared" ref="O130" ca="1" si="2491">IF($B129&lt;=INDIRECT("areaNumBlock"&amp;$AV130),IF( ISBLANK(VLOOKUP(O$4&amp;$B129,INDIRECT("listResultBlock"&amp;$AV130),M$3,FALSE)),"",VLOOKUP(O$4&amp;$B129,INDIRECT("listResultBlock"&amp;$AV130),M$3,FALSE)),"")</f>
        <v/>
      </c>
      <c r="P130" s="26"/>
      <c r="Q130" s="27"/>
      <c r="R130" s="28"/>
      <c r="S130" s="35" t="str">
        <f t="shared" ref="S130" ca="1" si="2492">IF(S$4&lt;=INDIRECT("areaNumBlock"&amp;$AV130),IF( ISBLANK(VLOOKUP($B129&amp;S$4,INDIRECT("listResultBlock"&amp;$AV130),S$3,FALSE)),"",VLOOKUP($B129&amp;S$4,INDIRECT("listResultBlock"&amp;$AV130),S$3,FALSE)),"")</f>
        <v/>
      </c>
      <c r="T130" s="36" t="str">
        <f t="shared" ref="T130" ca="1" si="2493">IF(T$4&lt;=INDIRECT("areaNumBlock"&amp;$AV130),IF( ISBLANK(VLOOKUP($B129&amp;T$4,INDIRECT("listResultBlock"&amp;$AV130),T$3,FALSE)),"",VLOOKUP($B129&amp;T$4,INDIRECT("listResultBlock"&amp;$AV130),T$3,FALSE)),"")</f>
        <v/>
      </c>
      <c r="U130" s="37" t="str">
        <f t="shared" ref="U130" ca="1" si="2494">IF(U$4&lt;=INDIRECT("areaNumBlock"&amp;$AV130),IF( ISBLANK(VLOOKUP($B129&amp;U$4,INDIRECT("listResultBlock"&amp;$AV130),U$3,FALSE)),"",VLOOKUP($B129&amp;U$4,INDIRECT("listResultBlock"&amp;$AV130),U$3,FALSE)),"")</f>
        <v/>
      </c>
      <c r="V130" s="35" t="str">
        <f t="shared" ref="V130" ca="1" si="2495">IF(V$4&lt;=INDIRECT("areaNumBlock"&amp;$AV130),IF( ISBLANK(VLOOKUP($B129&amp;V$4,INDIRECT("listResultBlock"&amp;$AV130),V$3,FALSE)),"",VLOOKUP($B129&amp;V$4,INDIRECT("listResultBlock"&amp;$AV130),V$3,FALSE)),"")</f>
        <v/>
      </c>
      <c r="W130" s="36" t="str">
        <f t="shared" ref="W130" ca="1" si="2496">IF(W$4&lt;=INDIRECT("areaNumBlock"&amp;$AV130),IF( ISBLANK(VLOOKUP($B129&amp;W$4,INDIRECT("listResultBlock"&amp;$AV130),W$3,FALSE)),"",VLOOKUP($B129&amp;W$4,INDIRECT("listResultBlock"&amp;$AV130),W$3,FALSE)),"")</f>
        <v/>
      </c>
      <c r="X130" s="37" t="str">
        <f t="shared" ref="X130" ca="1" si="2497">IF(X$4&lt;=INDIRECT("areaNumBlock"&amp;$AV130),IF( ISBLANK(VLOOKUP($B129&amp;X$4,INDIRECT("listResultBlock"&amp;$AV130),X$3,FALSE)),"",VLOOKUP($B129&amp;X$4,INDIRECT("listResultBlock"&amp;$AV130),X$3,FALSE)),"")</f>
        <v/>
      </c>
      <c r="Y130" s="35" t="str">
        <f t="shared" ref="Y130" ca="1" si="2498">IF(Y$4&lt;=INDIRECT("areaNumBlock"&amp;$AV130),IF( ISBLANK(VLOOKUP($B129&amp;Y$4,INDIRECT("listResultBlock"&amp;$AV130),Y$3,FALSE)),"",VLOOKUP($B129&amp;Y$4,INDIRECT("listResultBlock"&amp;$AV130),Y$3,FALSE)),"")</f>
        <v/>
      </c>
      <c r="Z130" s="36" t="str">
        <f t="shared" ref="Z130" ca="1" si="2499">IF(Z$4&lt;=INDIRECT("areaNumBlock"&amp;$AV130),IF( ISBLANK(VLOOKUP($B129&amp;Z$4,INDIRECT("listResultBlock"&amp;$AV130),Z$3,FALSE)),"",VLOOKUP($B129&amp;Z$4,INDIRECT("listResultBlock"&amp;$AV130),Z$3,FALSE)),"")</f>
        <v/>
      </c>
      <c r="AA130" s="37" t="str">
        <f t="shared" ref="AA130" ca="1" si="2500">IF(AA$4&lt;=INDIRECT("areaNumBlock"&amp;$AV130),IF( ISBLANK(VLOOKUP($B129&amp;AA$4,INDIRECT("listResultBlock"&amp;$AV130),AA$3,FALSE)),"",VLOOKUP($B129&amp;AA$4,INDIRECT("listResultBlock"&amp;$AV130),AA$3,FALSE)),"")</f>
        <v/>
      </c>
      <c r="AB130" s="35" t="str">
        <f t="shared" ref="AB130" ca="1" si="2501">IF(AB$4&lt;=INDIRECT("areaNumBlock"&amp;$AV130),IF( ISBLANK(VLOOKUP($B129&amp;AB$4,INDIRECT("listResultBlock"&amp;$AV130),AB$3,FALSE)),"",VLOOKUP($B129&amp;AB$4,INDIRECT("listResultBlock"&amp;$AV130),AB$3,FALSE)),"")</f>
        <v/>
      </c>
      <c r="AC130" s="36" t="str">
        <f t="shared" ref="AC130" ca="1" si="2502">IF(AC$4&lt;=INDIRECT("areaNumBlock"&amp;$AV130),IF( ISBLANK(VLOOKUP($B129&amp;AC$4,INDIRECT("listResultBlock"&amp;$AV130),AC$3,FALSE)),"",VLOOKUP($B129&amp;AC$4,INDIRECT("listResultBlock"&amp;$AV130),AC$3,FALSE)),"")</f>
        <v/>
      </c>
      <c r="AD130" s="37" t="str">
        <f t="shared" ref="AD130" ca="1" si="2503">IF(AD$4&lt;=INDIRECT("areaNumBlock"&amp;$AV130),IF( ISBLANK(VLOOKUP($B129&amp;AD$4,INDIRECT("listResultBlock"&amp;$AV130),AD$3,FALSE)),"",VLOOKUP($B129&amp;AD$4,INDIRECT("listResultBlock"&amp;$AV130),AD$3,FALSE)),"")</f>
        <v/>
      </c>
      <c r="AE130" s="35" t="str">
        <f t="shared" ref="AE130" ca="1" si="2504">IF(AE$4&lt;=INDIRECT("areaNumBlock"&amp;$AV130),IF( ISBLANK(VLOOKUP($B129&amp;AE$4,INDIRECT("listResultBlock"&amp;$AV130),AE$3,FALSE)),"",VLOOKUP($B129&amp;AE$4,INDIRECT("listResultBlock"&amp;$AV130),AE$3,FALSE)),"")</f>
        <v/>
      </c>
      <c r="AF130" s="36" t="str">
        <f t="shared" ref="AF130" ca="1" si="2505">IF(AF$4&lt;=INDIRECT("areaNumBlock"&amp;$AV130),IF( ISBLANK(VLOOKUP($B129&amp;AF$4,INDIRECT("listResultBlock"&amp;$AV130),AF$3,FALSE)),"",VLOOKUP($B129&amp;AF$4,INDIRECT("listResultBlock"&amp;$AV130),AF$3,FALSE)),"")</f>
        <v/>
      </c>
      <c r="AG130" s="37" t="str">
        <f t="shared" ref="AG130" ca="1" si="2506">IF(AG$4&lt;=INDIRECT("areaNumBlock"&amp;$AV130),IF( ISBLANK(VLOOKUP($B129&amp;AG$4,INDIRECT("listResultBlock"&amp;$AV130),AG$3,FALSE)),"",VLOOKUP($B129&amp;AG$4,INDIRECT("listResultBlock"&amp;$AV130),AG$3,FALSE)),"")</f>
        <v/>
      </c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105"/>
      <c r="AT130" s="107"/>
      <c r="AU130" s="25">
        <f t="shared" ref="AU130:AV130" si="2507">AU129</f>
        <v>0</v>
      </c>
      <c r="AV130" s="25">
        <f t="shared" si="2507"/>
        <v>6</v>
      </c>
    </row>
    <row r="131" spans="1:48" ht="21" customHeight="1" x14ac:dyDescent="0.4">
      <c r="A131" s="7"/>
      <c r="B131" s="96">
        <v>6</v>
      </c>
      <c r="C131" s="98" t="str">
        <f t="shared" ref="C131" ca="1" si="2508">IF(B131&lt;=INDIRECT("areaNumBlock"&amp;$AV131),INDEX(INDIRECT("listTeamBlock"&amp;$AV131&amp;"b"),B131),"")</f>
        <v>小池FC</v>
      </c>
      <c r="D131" s="100" t="str">
        <f t="shared" ref="D131" ca="1" si="2509">IF(OR(D132="",F132=""),"",IF(D132&gt;F132,"〇",IF(D132&lt;F132,IF(E132="◎","不","×"),"△")))</f>
        <v/>
      </c>
      <c r="E131" s="100"/>
      <c r="F131" s="100"/>
      <c r="G131" s="100" t="str">
        <f t="shared" ref="G131" ca="1" si="2510">IF(OR(G132="",I132=""),"",IF(G132&gt;I132,"〇",IF(G132&lt;I132,IF(H132="◎","不","×"),"△")))</f>
        <v/>
      </c>
      <c r="H131" s="100"/>
      <c r="I131" s="100"/>
      <c r="J131" s="100" t="str">
        <f t="shared" ref="J131" ca="1" si="2511">IF(OR(J132="",L132=""),"",IF(J132&gt;L132,"〇",IF(J132&lt;L132,IF(K132="◎","不","×"),"△")))</f>
        <v/>
      </c>
      <c r="K131" s="100"/>
      <c r="L131" s="100"/>
      <c r="M131" s="100" t="str">
        <f t="shared" ref="M131" ca="1" si="2512">IF(OR(M132="",O132=""),"",IF(M132&gt;O132,"〇",IF(M132&lt;O132,IF(N132="◎","不","×"),"△")))</f>
        <v/>
      </c>
      <c r="N131" s="100"/>
      <c r="O131" s="100"/>
      <c r="P131" s="100" t="str">
        <f t="shared" ref="P131" ca="1" si="2513">IF(OR(P132="",R132=""),"",IF(P132&gt;R132,"〇",IF(P132&lt;R132,IF(Q132="◎","不","×"),"△")))</f>
        <v/>
      </c>
      <c r="Q131" s="100"/>
      <c r="R131" s="100"/>
      <c r="S131" s="22"/>
      <c r="T131" s="23"/>
      <c r="U131" s="24"/>
      <c r="V131" s="100" t="str">
        <f t="shared" ref="V131" ca="1" si="2514">IF(OR(V132="",X132=""),"",IF(V132&gt;X132,"〇",IF(V132&lt;X132,IF(W132="◎","不","×"),"△")))</f>
        <v/>
      </c>
      <c r="W131" s="100"/>
      <c r="X131" s="100"/>
      <c r="Y131" s="100" t="str">
        <f t="shared" ref="Y131" ca="1" si="2515">IF(OR(Y132="",AA132=""),"",IF(Y132&gt;AA132,"〇",IF(Y132&lt;AA132,IF(Z132="◎","不","×"),"△")))</f>
        <v/>
      </c>
      <c r="Z131" s="100"/>
      <c r="AA131" s="100"/>
      <c r="AB131" s="100" t="str">
        <f t="shared" ref="AB131" ca="1" si="2516">IF(OR(AB132="",AD132=""),"",IF(AB132&gt;AD132,"〇",IF(AB132&lt;AD132,IF(AC132="◎","不","×"),"△")))</f>
        <v/>
      </c>
      <c r="AC131" s="100"/>
      <c r="AD131" s="100"/>
      <c r="AE131" s="100" t="str">
        <f t="shared" ref="AE131" ca="1" si="2517">IF(OR(AE132="",AG132=""),"",IF(AE132&gt;AG132,"〇",IF(AE132&lt;AG132,IF(AF132="◎","不","×"),"△")))</f>
        <v/>
      </c>
      <c r="AF131" s="100"/>
      <c r="AG131" s="100"/>
      <c r="AH131" s="95">
        <f t="shared" ref="AH131" ca="1" si="2518">IF(B131&lt;=INDIRECT("areaNumBlock"&amp;$AV132),SUM(AJ131:AM132),"")</f>
        <v>0</v>
      </c>
      <c r="AI131" s="93">
        <f t="shared" ref="AI131" ca="1" si="2519">IF(B131&lt;=INDIRECT("areaNumBlock"&amp;$AV132),AJ131*3+AL131-(AM131*4),"")</f>
        <v>0</v>
      </c>
      <c r="AJ131" s="95">
        <f t="shared" ref="AJ131:AM131" ca="1" si="2520">IF($B131&lt;=INDIRECT("areaNumBlock"&amp;$AV132),COUNTIF($D131:$AG132,AJ$5),"")</f>
        <v>0</v>
      </c>
      <c r="AK131" s="95">
        <f t="shared" ca="1" si="2520"/>
        <v>0</v>
      </c>
      <c r="AL131" s="95">
        <f t="shared" ca="1" si="2520"/>
        <v>0</v>
      </c>
      <c r="AM131" s="95">
        <f t="shared" ca="1" si="2520"/>
        <v>0</v>
      </c>
      <c r="AN131" s="95"/>
      <c r="AO131" s="93">
        <f t="shared" ref="AO131" ca="1" si="2521">IF(B131&lt;=INDIRECT("areaNumBlock"&amp;$AV132),AP131-AQ131,"")</f>
        <v>0</v>
      </c>
      <c r="AP131" s="95">
        <f t="shared" ref="AP131" ca="1" si="2522">IF(B131&lt;=INDIRECT("areaNumBlock"&amp;$AV132),SUM(D132,G132,J132,M132,P132,S132,V132,Y132,AB132,AE132),"")</f>
        <v>0</v>
      </c>
      <c r="AQ131" s="95">
        <f t="shared" ref="AQ131" ca="1" si="2523">IF(B131&lt;=INDIRECT("areaNumBlock"&amp;$AV132),SUM(F132,I132,L132,O132,R132,U132,X132,AA132,AD132,AG132),"")</f>
        <v>0</v>
      </c>
      <c r="AR131" s="95"/>
      <c r="AS131" s="104" t="str">
        <f t="shared" ref="AS131" ca="1" si="2524">IF(AND(AU131=1,B131&lt;=INDIRECT("areaNumBlock"&amp;$AV132)),RANK(AT131,INDIRECT("areaRank"&amp;$AV132),0),"")</f>
        <v/>
      </c>
      <c r="AT131" s="106">
        <f t="shared" ref="AT131" ca="1" si="2525">IF(B131&lt;=INDIRECT("areaNumBlock"&amp;$AV132),AI131*1000000+AN131*100000+AO131*1000+AP131*10+AR131,"")</f>
        <v>0</v>
      </c>
      <c r="AU131" s="25">
        <f t="shared" ref="AU131:AV131" si="2526">AU130</f>
        <v>0</v>
      </c>
      <c r="AV131" s="25">
        <f t="shared" si="2526"/>
        <v>6</v>
      </c>
    </row>
    <row r="132" spans="1:48" ht="21" customHeight="1" x14ac:dyDescent="0.4">
      <c r="A132" s="7"/>
      <c r="B132" s="97"/>
      <c r="C132" s="99"/>
      <c r="D132" s="32" t="str">
        <f t="shared" ref="D132" ca="1" si="2527">IF($B131&lt;=INDIRECT("areaNumBlock"&amp;$AV132),IF( ISBLANK(VLOOKUP(D$4&amp;$B131,INDIRECT("listResultBlock"&amp;$AV132),F$3,FALSE)),"",VLOOKUP(D$4&amp;$B131,INDIRECT("listResultBlock"&amp;$AV132),F$3,FALSE)),"")</f>
        <v/>
      </c>
      <c r="E132" s="33" t="str">
        <f t="shared" ref="E132" ca="1" si="2528">IF($B131&lt;=INDIRECT("areaNumBlock"&amp;$AV132),IF( ISBLANK(VLOOKUP(E$4&amp;$B131,INDIRECT("listResultBlock"&amp;$AV132),E$3,FALSE)),"",VLOOKUP(E$4&amp;$B131,INDIRECT("listResultBlock"&amp;$AV132),E$3,FALSE)),"")</f>
        <v/>
      </c>
      <c r="F132" s="34" t="str">
        <f t="shared" ref="F132" ca="1" si="2529">IF($B131&lt;=INDIRECT("areaNumBlock"&amp;$AV132),IF( ISBLANK(VLOOKUP(F$4&amp;$B131,INDIRECT("listResultBlock"&amp;$AV132),D$3,FALSE)),"",VLOOKUP(F$4&amp;$B131,INDIRECT("listResultBlock"&amp;$AV132),D$3,FALSE)),"")</f>
        <v/>
      </c>
      <c r="G132" s="32" t="str">
        <f t="shared" ref="G132" ca="1" si="2530">IF($B131&lt;=INDIRECT("areaNumBlock"&amp;$AV132),IF( ISBLANK(VLOOKUP(G$4&amp;$B131,INDIRECT("listResultBlock"&amp;$AV132),I$3,FALSE)),"",VLOOKUP(G$4&amp;$B131,INDIRECT("listResultBlock"&amp;$AV132),I$3,FALSE)),"")</f>
        <v/>
      </c>
      <c r="H132" s="33" t="str">
        <f t="shared" ref="H132" ca="1" si="2531">IF($B131&lt;=INDIRECT("areaNumBlock"&amp;$AV132),IF( ISBLANK(VLOOKUP(H$4&amp;$B131,INDIRECT("listResultBlock"&amp;$AV132),H$3,FALSE)),"",VLOOKUP(H$4&amp;$B131,INDIRECT("listResultBlock"&amp;$AV132),H$3,FALSE)),"")</f>
        <v/>
      </c>
      <c r="I132" s="34" t="str">
        <f t="shared" ref="I132" ca="1" si="2532">IF($B131&lt;=INDIRECT("areaNumBlock"&amp;$AV132),IF( ISBLANK(VLOOKUP(I$4&amp;$B131,INDIRECT("listResultBlock"&amp;$AV132),G$3,FALSE)),"",VLOOKUP(I$4&amp;$B131,INDIRECT("listResultBlock"&amp;$AV132),G$3,FALSE)),"")</f>
        <v/>
      </c>
      <c r="J132" s="32" t="str">
        <f t="shared" ref="J132" ca="1" si="2533">IF($B131&lt;=INDIRECT("areaNumBlock"&amp;$AV132),IF( ISBLANK(VLOOKUP(J$4&amp;$B131,INDIRECT("listResultBlock"&amp;$AV132),L$3,FALSE)),"",VLOOKUP(J$4&amp;$B131,INDIRECT("listResultBlock"&amp;$AV132),L$3,FALSE)),"")</f>
        <v/>
      </c>
      <c r="K132" s="33" t="str">
        <f t="shared" ref="K132" ca="1" si="2534">IF($B131&lt;=INDIRECT("areaNumBlock"&amp;$AV132),IF( ISBLANK(VLOOKUP(K$4&amp;$B131,INDIRECT("listResultBlock"&amp;$AV132),K$3,FALSE)),"",VLOOKUP(K$4&amp;$B131,INDIRECT("listResultBlock"&amp;$AV132),K$3,FALSE)),"")</f>
        <v/>
      </c>
      <c r="L132" s="34" t="str">
        <f t="shared" ref="L132" ca="1" si="2535">IF($B131&lt;=INDIRECT("areaNumBlock"&amp;$AV132),IF( ISBLANK(VLOOKUP(L$4&amp;$B131,INDIRECT("listResultBlock"&amp;$AV132),J$3,FALSE)),"",VLOOKUP(L$4&amp;$B131,INDIRECT("listResultBlock"&amp;$AV132),J$3,FALSE)),"")</f>
        <v/>
      </c>
      <c r="M132" s="32" t="str">
        <f t="shared" ref="M132" ca="1" si="2536">IF($B131&lt;=INDIRECT("areaNumBlock"&amp;$AV132),IF( ISBLANK(VLOOKUP(M$4&amp;$B131,INDIRECT("listResultBlock"&amp;$AV132),O$3,FALSE)),"",VLOOKUP(M$4&amp;$B131,INDIRECT("listResultBlock"&amp;$AV132),O$3,FALSE)),"")</f>
        <v/>
      </c>
      <c r="N132" s="33" t="str">
        <f t="shared" ref="N132" ca="1" si="2537">IF($B131&lt;=INDIRECT("areaNumBlock"&amp;$AV132),IF( ISBLANK(VLOOKUP(N$4&amp;$B131,INDIRECT("listResultBlock"&amp;$AV132),N$3,FALSE)),"",VLOOKUP(N$4&amp;$B131,INDIRECT("listResultBlock"&amp;$AV132),N$3,FALSE)),"")</f>
        <v/>
      </c>
      <c r="O132" s="34" t="str">
        <f t="shared" ref="O132" ca="1" si="2538">IF($B131&lt;=INDIRECT("areaNumBlock"&amp;$AV132),IF( ISBLANK(VLOOKUP(O$4&amp;$B131,INDIRECT("listResultBlock"&amp;$AV132),M$3,FALSE)),"",VLOOKUP(O$4&amp;$B131,INDIRECT("listResultBlock"&amp;$AV132),M$3,FALSE)),"")</f>
        <v/>
      </c>
      <c r="P132" s="32" t="str">
        <f t="shared" ref="P132" ca="1" si="2539">IF($B131&lt;=INDIRECT("areaNumBlock"&amp;$AV132),IF( ISBLANK(VLOOKUP(P$4&amp;$B131,INDIRECT("listResultBlock"&amp;$AV132),R$3,FALSE)),"",VLOOKUP(P$4&amp;$B131,INDIRECT("listResultBlock"&amp;$AV132),R$3,FALSE)),"")</f>
        <v/>
      </c>
      <c r="Q132" s="33" t="str">
        <f t="shared" ref="Q132" ca="1" si="2540">IF($B131&lt;=INDIRECT("areaNumBlock"&amp;$AV132),IF( ISBLANK(VLOOKUP(Q$4&amp;$B131,INDIRECT("listResultBlock"&amp;$AV132),Q$3,FALSE)),"",VLOOKUP(Q$4&amp;$B131,INDIRECT("listResultBlock"&amp;$AV132),Q$3,FALSE)),"")</f>
        <v/>
      </c>
      <c r="R132" s="34" t="str">
        <f t="shared" ref="R132" ca="1" si="2541">IF($B131&lt;=INDIRECT("areaNumBlock"&amp;$AV132),IF( ISBLANK(VLOOKUP(R$4&amp;$B131,INDIRECT("listResultBlock"&amp;$AV132),P$3,FALSE)),"",VLOOKUP(R$4&amp;$B131,INDIRECT("listResultBlock"&amp;$AV132),P$3,FALSE)),"")</f>
        <v/>
      </c>
      <c r="S132" s="26"/>
      <c r="T132" s="27"/>
      <c r="U132" s="28"/>
      <c r="V132" s="32" t="str">
        <f t="shared" ref="V132" ca="1" si="2542">IF(V$4&lt;=INDIRECT("areaNumBlock"&amp;$AV132),IF( ISBLANK(VLOOKUP($B131&amp;V$4,INDIRECT("listResultBlock"&amp;$AV132),V$3,FALSE)),"",VLOOKUP($B131&amp;V$4,INDIRECT("listResultBlock"&amp;$AV132),V$3,FALSE)),"")</f>
        <v/>
      </c>
      <c r="W132" s="33" t="str">
        <f t="shared" ref="W132" ca="1" si="2543">IF(W$4&lt;=INDIRECT("areaNumBlock"&amp;$AV132),IF( ISBLANK(VLOOKUP($B131&amp;W$4,INDIRECT("listResultBlock"&amp;$AV132),W$3,FALSE)),"",VLOOKUP($B131&amp;W$4,INDIRECT("listResultBlock"&amp;$AV132),W$3,FALSE)),"")</f>
        <v/>
      </c>
      <c r="X132" s="34" t="str">
        <f t="shared" ref="X132" ca="1" si="2544">IF(X$4&lt;=INDIRECT("areaNumBlock"&amp;$AV132),IF( ISBLANK(VLOOKUP($B131&amp;X$4,INDIRECT("listResultBlock"&amp;$AV132),X$3,FALSE)),"",VLOOKUP($B131&amp;X$4,INDIRECT("listResultBlock"&amp;$AV132),X$3,FALSE)),"")</f>
        <v/>
      </c>
      <c r="Y132" s="32" t="str">
        <f t="shared" ref="Y132" ca="1" si="2545">IF(Y$4&lt;=INDIRECT("areaNumBlock"&amp;$AV132),IF( ISBLANK(VLOOKUP($B131&amp;Y$4,INDIRECT("listResultBlock"&amp;$AV132),Y$3,FALSE)),"",VLOOKUP($B131&amp;Y$4,INDIRECT("listResultBlock"&amp;$AV132),Y$3,FALSE)),"")</f>
        <v/>
      </c>
      <c r="Z132" s="33" t="str">
        <f t="shared" ref="Z132" ca="1" si="2546">IF(Z$4&lt;=INDIRECT("areaNumBlock"&amp;$AV132),IF( ISBLANK(VLOOKUP($B131&amp;Z$4,INDIRECT("listResultBlock"&amp;$AV132),Z$3,FALSE)),"",VLOOKUP($B131&amp;Z$4,INDIRECT("listResultBlock"&amp;$AV132),Z$3,FALSE)),"")</f>
        <v/>
      </c>
      <c r="AA132" s="34" t="str">
        <f t="shared" ref="AA132" ca="1" si="2547">IF(AA$4&lt;=INDIRECT("areaNumBlock"&amp;$AV132),IF( ISBLANK(VLOOKUP($B131&amp;AA$4,INDIRECT("listResultBlock"&amp;$AV132),AA$3,FALSE)),"",VLOOKUP($B131&amp;AA$4,INDIRECT("listResultBlock"&amp;$AV132),AA$3,FALSE)),"")</f>
        <v/>
      </c>
      <c r="AB132" s="32" t="str">
        <f t="shared" ref="AB132" ca="1" si="2548">IF(AB$4&lt;=INDIRECT("areaNumBlock"&amp;$AV132),IF( ISBLANK(VLOOKUP($B131&amp;AB$4,INDIRECT("listResultBlock"&amp;$AV132),AB$3,FALSE)),"",VLOOKUP($B131&amp;AB$4,INDIRECT("listResultBlock"&amp;$AV132),AB$3,FALSE)),"")</f>
        <v/>
      </c>
      <c r="AC132" s="33" t="str">
        <f t="shared" ref="AC132" ca="1" si="2549">IF(AC$4&lt;=INDIRECT("areaNumBlock"&amp;$AV132),IF( ISBLANK(VLOOKUP($B131&amp;AC$4,INDIRECT("listResultBlock"&amp;$AV132),AC$3,FALSE)),"",VLOOKUP($B131&amp;AC$4,INDIRECT("listResultBlock"&amp;$AV132),AC$3,FALSE)),"")</f>
        <v/>
      </c>
      <c r="AD132" s="34" t="str">
        <f t="shared" ref="AD132" ca="1" si="2550">IF(AD$4&lt;=INDIRECT("areaNumBlock"&amp;$AV132),IF( ISBLANK(VLOOKUP($B131&amp;AD$4,INDIRECT("listResultBlock"&amp;$AV132),AD$3,FALSE)),"",VLOOKUP($B131&amp;AD$4,INDIRECT("listResultBlock"&amp;$AV132),AD$3,FALSE)),"")</f>
        <v/>
      </c>
      <c r="AE132" s="32" t="str">
        <f t="shared" ref="AE132" ca="1" si="2551">IF(AE$4&lt;=INDIRECT("areaNumBlock"&amp;$AV132),IF( ISBLANK(VLOOKUP($B131&amp;AE$4,INDIRECT("listResultBlock"&amp;$AV132),AE$3,FALSE)),"",VLOOKUP($B131&amp;AE$4,INDIRECT("listResultBlock"&amp;$AV132),AE$3,FALSE)),"")</f>
        <v/>
      </c>
      <c r="AF132" s="33" t="str">
        <f t="shared" ref="AF132" ca="1" si="2552">IF(AF$4&lt;=INDIRECT("areaNumBlock"&amp;$AV132),IF( ISBLANK(VLOOKUP($B131&amp;AF$4,INDIRECT("listResultBlock"&amp;$AV132),AF$3,FALSE)),"",VLOOKUP($B131&amp;AF$4,INDIRECT("listResultBlock"&amp;$AV132),AF$3,FALSE)),"")</f>
        <v/>
      </c>
      <c r="AG132" s="34" t="str">
        <f t="shared" ref="AG132" ca="1" si="2553">IF(AG$4&lt;=INDIRECT("areaNumBlock"&amp;$AV132),IF( ISBLANK(VLOOKUP($B131&amp;AG$4,INDIRECT("listResultBlock"&amp;$AV132),AG$3,FALSE)),"",VLOOKUP($B131&amp;AG$4,INDIRECT("listResultBlock"&amp;$AV132),AG$3,FALSE)),"")</f>
        <v/>
      </c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105"/>
      <c r="AT132" s="107"/>
      <c r="AU132" s="25">
        <f t="shared" ref="AU132:AV132" si="2554">AU131</f>
        <v>0</v>
      </c>
      <c r="AV132" s="25">
        <f t="shared" si="2554"/>
        <v>6</v>
      </c>
    </row>
    <row r="133" spans="1:48" ht="21" customHeight="1" x14ac:dyDescent="0.4">
      <c r="A133" s="7"/>
      <c r="B133" s="96">
        <v>7</v>
      </c>
      <c r="C133" s="98" t="str">
        <f t="shared" ref="C133" ca="1" si="2555">IF(B133&lt;=INDIRECT("areaNumBlock"&amp;$AV133),INDEX(INDIRECT("listTeamBlock"&amp;$AV133&amp;"b"),B133),"")</f>
        <v>田園調布FC サテライト</v>
      </c>
      <c r="D133" s="108" t="str">
        <f t="shared" ref="D133" ca="1" si="2556">IF(OR(D134="",F134=""),"",IF(D134&gt;F134,"〇",IF(D134&lt;F134,IF(E134="◎","不","×"),"△")))</f>
        <v/>
      </c>
      <c r="E133" s="108"/>
      <c r="F133" s="108"/>
      <c r="G133" s="108" t="str">
        <f t="shared" ref="G133" ca="1" si="2557">IF(OR(G134="",I134=""),"",IF(G134&gt;I134,"〇",IF(G134&lt;I134,IF(H134="◎","不","×"),"△")))</f>
        <v/>
      </c>
      <c r="H133" s="108"/>
      <c r="I133" s="108"/>
      <c r="J133" s="108" t="str">
        <f t="shared" ref="J133" ca="1" si="2558">IF(OR(J134="",L134=""),"",IF(J134&gt;L134,"〇",IF(J134&lt;L134,IF(K134="◎","不","×"),"△")))</f>
        <v/>
      </c>
      <c r="K133" s="108"/>
      <c r="L133" s="108"/>
      <c r="M133" s="108" t="str">
        <f t="shared" ref="M133" ca="1" si="2559">IF(OR(M134="",O134=""),"",IF(M134&gt;O134,"〇",IF(M134&lt;O134,IF(N134="◎","不","×"),"△")))</f>
        <v/>
      </c>
      <c r="N133" s="108"/>
      <c r="O133" s="108"/>
      <c r="P133" s="108" t="str">
        <f t="shared" ref="P133" ca="1" si="2560">IF(OR(P134="",R134=""),"",IF(P134&gt;R134,"〇",IF(P134&lt;R134,IF(Q134="◎","不","×"),"△")))</f>
        <v/>
      </c>
      <c r="Q133" s="108"/>
      <c r="R133" s="108"/>
      <c r="S133" s="108" t="str">
        <f t="shared" ref="S133" ca="1" si="2561">IF(OR(S134="",U134=""),"",IF(S134&gt;U134,"〇",IF(S134&lt;U134,IF(T134="◎","不","×"),"△")))</f>
        <v/>
      </c>
      <c r="T133" s="108"/>
      <c r="U133" s="108"/>
      <c r="V133" s="22"/>
      <c r="W133" s="23"/>
      <c r="X133" s="24"/>
      <c r="Y133" s="109" t="str">
        <f t="shared" ref="Y133" ca="1" si="2562">IF(OR(Y134="",AA134=""),"",IF(Y134&gt;AA134,"〇",IF(Y134&lt;AA134,IF(Z134="◎","不","×"),"△")))</f>
        <v/>
      </c>
      <c r="Z133" s="110"/>
      <c r="AA133" s="111"/>
      <c r="AB133" s="109" t="str">
        <f t="shared" ref="AB133" ca="1" si="2563">IF(OR(AB134="",AD134=""),"",IF(AB134&gt;AD134,"〇",IF(AB134&lt;AD134,IF(AC134="◎","不","×"),"△")))</f>
        <v/>
      </c>
      <c r="AC133" s="110"/>
      <c r="AD133" s="111"/>
      <c r="AE133" s="109" t="str">
        <f t="shared" ref="AE133" ca="1" si="2564">IF(OR(AE134="",AG134=""),"",IF(AE134&gt;AG134,"〇",IF(AE134&lt;AG134,IF(AF134="◎","不","×"),"△")))</f>
        <v/>
      </c>
      <c r="AF133" s="110"/>
      <c r="AG133" s="111"/>
      <c r="AH133" s="95">
        <f t="shared" ref="AH133" ca="1" si="2565">IF(B133&lt;=INDIRECT("areaNumBlock"&amp;$AV134),SUM(AJ133:AM134),"")</f>
        <v>0</v>
      </c>
      <c r="AI133" s="93">
        <f t="shared" ref="AI133" ca="1" si="2566">IF(B133&lt;=INDIRECT("areaNumBlock"&amp;$AV134),AJ133*3+AL133-(AM133*4),"")</f>
        <v>0</v>
      </c>
      <c r="AJ133" s="95">
        <f t="shared" ref="AJ133:AM133" ca="1" si="2567">IF($B133&lt;=INDIRECT("areaNumBlock"&amp;$AV134),COUNTIF($D133:$AG134,AJ$5),"")</f>
        <v>0</v>
      </c>
      <c r="AK133" s="95">
        <f t="shared" ca="1" si="2567"/>
        <v>0</v>
      </c>
      <c r="AL133" s="95">
        <f t="shared" ca="1" si="2567"/>
        <v>0</v>
      </c>
      <c r="AM133" s="95">
        <f t="shared" ca="1" si="2567"/>
        <v>0</v>
      </c>
      <c r="AN133" s="95"/>
      <c r="AO133" s="93">
        <f t="shared" ref="AO133" ca="1" si="2568">IF(B133&lt;=INDIRECT("areaNumBlock"&amp;$AV134),AP133-AQ133,"")</f>
        <v>0</v>
      </c>
      <c r="AP133" s="95">
        <f t="shared" ref="AP133" ca="1" si="2569">IF(B133&lt;=INDIRECT("areaNumBlock"&amp;$AV134),SUM(D134,G134,J134,M134,P134,S134,V134,Y134,AB134,AE134),"")</f>
        <v>0</v>
      </c>
      <c r="AQ133" s="95">
        <f t="shared" ref="AQ133" ca="1" si="2570">IF(B133&lt;=INDIRECT("areaNumBlock"&amp;$AV134),SUM(F134,I134,L134,O134,R134,U134,X134,AA134,AD134,AG134),"")</f>
        <v>0</v>
      </c>
      <c r="AR133" s="95"/>
      <c r="AS133" s="104" t="str">
        <f t="shared" ref="AS133" ca="1" si="2571">IF(AND(AU133=1,B133&lt;=INDIRECT("areaNumBlock"&amp;$AV134)),RANK(AT133,INDIRECT("areaRank"&amp;$AV134),0),"")</f>
        <v/>
      </c>
      <c r="AT133" s="106">
        <f t="shared" ref="AT133" ca="1" si="2572">IF(B133&lt;=INDIRECT("areaNumBlock"&amp;$AV134),AI133*1000000+AN133*100000+AO133*1000+AP133*10+AR133,"")</f>
        <v>0</v>
      </c>
      <c r="AU133" s="25">
        <f t="shared" ref="AU133:AV133" si="2573">AU132</f>
        <v>0</v>
      </c>
      <c r="AV133" s="25">
        <f t="shared" si="2573"/>
        <v>6</v>
      </c>
    </row>
    <row r="134" spans="1:48" ht="21" customHeight="1" x14ac:dyDescent="0.4">
      <c r="A134" s="7"/>
      <c r="B134" s="97"/>
      <c r="C134" s="99"/>
      <c r="D134" s="35" t="str">
        <f t="shared" ref="D134" ca="1" si="2574">IF($B133&lt;=INDIRECT("areaNumBlock"&amp;$AV134),IF( ISBLANK(VLOOKUP(D$4&amp;$B133,INDIRECT("listResultBlock"&amp;$AV134),F$3,FALSE)),"",VLOOKUP(D$4&amp;$B133,INDIRECT("listResultBlock"&amp;$AV134),F$3,FALSE)),"")</f>
        <v/>
      </c>
      <c r="E134" s="36" t="str">
        <f t="shared" ref="E134" ca="1" si="2575">IF($B133&lt;=INDIRECT("areaNumBlock"&amp;$AV134),IF( ISBLANK(VLOOKUP(E$4&amp;$B133,INDIRECT("listResultBlock"&amp;$AV134),E$3,FALSE)),"",VLOOKUP(E$4&amp;$B133,INDIRECT("listResultBlock"&amp;$AV134),E$3,FALSE)),"")</f>
        <v/>
      </c>
      <c r="F134" s="37" t="str">
        <f t="shared" ref="F134" ca="1" si="2576">IF($B133&lt;=INDIRECT("areaNumBlock"&amp;$AV134),IF( ISBLANK(VLOOKUP(F$4&amp;$B133,INDIRECT("listResultBlock"&amp;$AV134),D$3,FALSE)),"",VLOOKUP(F$4&amp;$B133,INDIRECT("listResultBlock"&amp;$AV134),D$3,FALSE)),"")</f>
        <v/>
      </c>
      <c r="G134" s="35" t="str">
        <f t="shared" ref="G134" ca="1" si="2577">IF($B133&lt;=INDIRECT("areaNumBlock"&amp;$AV134),IF( ISBLANK(VLOOKUP(G$4&amp;$B133,INDIRECT("listResultBlock"&amp;$AV134),I$3,FALSE)),"",VLOOKUP(G$4&amp;$B133,INDIRECT("listResultBlock"&amp;$AV134),I$3,FALSE)),"")</f>
        <v/>
      </c>
      <c r="H134" s="36" t="str">
        <f t="shared" ref="H134" ca="1" si="2578">IF($B133&lt;=INDIRECT("areaNumBlock"&amp;$AV134),IF( ISBLANK(VLOOKUP(H$4&amp;$B133,INDIRECT("listResultBlock"&amp;$AV134),H$3,FALSE)),"",VLOOKUP(H$4&amp;$B133,INDIRECT("listResultBlock"&amp;$AV134),H$3,FALSE)),"")</f>
        <v/>
      </c>
      <c r="I134" s="37" t="str">
        <f t="shared" ref="I134" ca="1" si="2579">IF($B133&lt;=INDIRECT("areaNumBlock"&amp;$AV134),IF( ISBLANK(VLOOKUP(I$4&amp;$B133,INDIRECT("listResultBlock"&amp;$AV134),G$3,FALSE)),"",VLOOKUP(I$4&amp;$B133,INDIRECT("listResultBlock"&amp;$AV134),G$3,FALSE)),"")</f>
        <v/>
      </c>
      <c r="J134" s="35" t="str">
        <f t="shared" ref="J134" ca="1" si="2580">IF($B133&lt;=INDIRECT("areaNumBlock"&amp;$AV134),IF( ISBLANK(VLOOKUP(J$4&amp;$B133,INDIRECT("listResultBlock"&amp;$AV134),L$3,FALSE)),"",VLOOKUP(J$4&amp;$B133,INDIRECT("listResultBlock"&amp;$AV134),L$3,FALSE)),"")</f>
        <v/>
      </c>
      <c r="K134" s="36" t="str">
        <f t="shared" ref="K134" ca="1" si="2581">IF($B133&lt;=INDIRECT("areaNumBlock"&amp;$AV134),IF( ISBLANK(VLOOKUP(K$4&amp;$B133,INDIRECT("listResultBlock"&amp;$AV134),K$3,FALSE)),"",VLOOKUP(K$4&amp;$B133,INDIRECT("listResultBlock"&amp;$AV134),K$3,FALSE)),"")</f>
        <v/>
      </c>
      <c r="L134" s="37" t="str">
        <f t="shared" ref="L134" ca="1" si="2582">IF($B133&lt;=INDIRECT("areaNumBlock"&amp;$AV134),IF( ISBLANK(VLOOKUP(L$4&amp;$B133,INDIRECT("listResultBlock"&amp;$AV134),J$3,FALSE)),"",VLOOKUP(L$4&amp;$B133,INDIRECT("listResultBlock"&amp;$AV134),J$3,FALSE)),"")</f>
        <v/>
      </c>
      <c r="M134" s="35" t="str">
        <f t="shared" ref="M134" ca="1" si="2583">IF($B133&lt;=INDIRECT("areaNumBlock"&amp;$AV134),IF( ISBLANK(VLOOKUP(M$4&amp;$B133,INDIRECT("listResultBlock"&amp;$AV134),O$3,FALSE)),"",VLOOKUP(M$4&amp;$B133,INDIRECT("listResultBlock"&amp;$AV134),O$3,FALSE)),"")</f>
        <v/>
      </c>
      <c r="N134" s="36" t="str">
        <f t="shared" ref="N134" ca="1" si="2584">IF($B133&lt;=INDIRECT("areaNumBlock"&amp;$AV134),IF( ISBLANK(VLOOKUP(N$4&amp;$B133,INDIRECT("listResultBlock"&amp;$AV134),N$3,FALSE)),"",VLOOKUP(N$4&amp;$B133,INDIRECT("listResultBlock"&amp;$AV134),N$3,FALSE)),"")</f>
        <v/>
      </c>
      <c r="O134" s="37" t="str">
        <f t="shared" ref="O134" ca="1" si="2585">IF($B133&lt;=INDIRECT("areaNumBlock"&amp;$AV134),IF( ISBLANK(VLOOKUP(O$4&amp;$B133,INDIRECT("listResultBlock"&amp;$AV134),M$3,FALSE)),"",VLOOKUP(O$4&amp;$B133,INDIRECT("listResultBlock"&amp;$AV134),M$3,FALSE)),"")</f>
        <v/>
      </c>
      <c r="P134" s="35" t="str">
        <f t="shared" ref="P134" ca="1" si="2586">IF($B133&lt;=INDIRECT("areaNumBlock"&amp;$AV134),IF( ISBLANK(VLOOKUP(P$4&amp;$B133,INDIRECT("listResultBlock"&amp;$AV134),R$3,FALSE)),"",VLOOKUP(P$4&amp;$B133,INDIRECT("listResultBlock"&amp;$AV134),R$3,FALSE)),"")</f>
        <v/>
      </c>
      <c r="Q134" s="36" t="str">
        <f t="shared" ref="Q134" ca="1" si="2587">IF($B133&lt;=INDIRECT("areaNumBlock"&amp;$AV134),IF( ISBLANK(VLOOKUP(Q$4&amp;$B133,INDIRECT("listResultBlock"&amp;$AV134),Q$3,FALSE)),"",VLOOKUP(Q$4&amp;$B133,INDIRECT("listResultBlock"&amp;$AV134),Q$3,FALSE)),"")</f>
        <v/>
      </c>
      <c r="R134" s="37" t="str">
        <f t="shared" ref="R134" ca="1" si="2588">IF($B133&lt;=INDIRECT("areaNumBlock"&amp;$AV134),IF( ISBLANK(VLOOKUP(R$4&amp;$B133,INDIRECT("listResultBlock"&amp;$AV134),P$3,FALSE)),"",VLOOKUP(R$4&amp;$B133,INDIRECT("listResultBlock"&amp;$AV134),P$3,FALSE)),"")</f>
        <v/>
      </c>
      <c r="S134" s="35" t="str">
        <f t="shared" ref="S134" ca="1" si="2589">IF($B133&lt;=INDIRECT("areaNumBlock"&amp;$AV134),IF( ISBLANK(VLOOKUP(S$4&amp;$B133,INDIRECT("listResultBlock"&amp;$AV134),U$3,FALSE)),"",VLOOKUP(S$4&amp;$B133,INDIRECT("listResultBlock"&amp;$AV134),U$3,FALSE)),"")</f>
        <v/>
      </c>
      <c r="T134" s="36" t="str">
        <f t="shared" ref="T134" ca="1" si="2590">IF($B133&lt;=INDIRECT("areaNumBlock"&amp;$AV134),IF( ISBLANK(VLOOKUP(T$4&amp;$B133,INDIRECT("listResultBlock"&amp;$AV134),T$3,FALSE)),"",VLOOKUP(T$4&amp;$B133,INDIRECT("listResultBlock"&amp;$AV134),T$3,FALSE)),"")</f>
        <v/>
      </c>
      <c r="U134" s="37" t="str">
        <f t="shared" ref="U134" ca="1" si="2591">IF($B133&lt;=INDIRECT("areaNumBlock"&amp;$AV134),IF( ISBLANK(VLOOKUP(U$4&amp;$B133,INDIRECT("listResultBlock"&amp;$AV134),S$3,FALSE)),"",VLOOKUP(U$4&amp;$B133,INDIRECT("listResultBlock"&amp;$AV134),S$3,FALSE)),"")</f>
        <v/>
      </c>
      <c r="V134" s="26"/>
      <c r="W134" s="27"/>
      <c r="X134" s="28"/>
      <c r="Y134" s="35" t="str">
        <f t="shared" ref="Y134" ca="1" si="2592">IF(Y$4&lt;=INDIRECT("areaNumBlock"&amp;$AV134),IF( ISBLANK(VLOOKUP($B133&amp;Y$4,INDIRECT("listResultBlock"&amp;$AV134),Y$3,FALSE)),"",VLOOKUP($B133&amp;Y$4,INDIRECT("listResultBlock"&amp;$AV134),Y$3,FALSE)),"")</f>
        <v/>
      </c>
      <c r="Z134" s="36" t="str">
        <f t="shared" ref="Z134" ca="1" si="2593">IF(Z$4&lt;=INDIRECT("areaNumBlock"&amp;$AV134),IF( ISBLANK(VLOOKUP($B133&amp;Z$4,INDIRECT("listResultBlock"&amp;$AV134),Z$3,FALSE)),"",VLOOKUP($B133&amp;Z$4,INDIRECT("listResultBlock"&amp;$AV134),Z$3,FALSE)),"")</f>
        <v/>
      </c>
      <c r="AA134" s="37" t="str">
        <f t="shared" ref="AA134" ca="1" si="2594">IF(AA$4&lt;=INDIRECT("areaNumBlock"&amp;$AV134),IF( ISBLANK(VLOOKUP($B133&amp;AA$4,INDIRECT("listResultBlock"&amp;$AV134),AA$3,FALSE)),"",VLOOKUP($B133&amp;AA$4,INDIRECT("listResultBlock"&amp;$AV134),AA$3,FALSE)),"")</f>
        <v/>
      </c>
      <c r="AB134" s="35" t="str">
        <f t="shared" ref="AB134" ca="1" si="2595">IF(AB$4&lt;=INDIRECT("areaNumBlock"&amp;$AV134),IF( ISBLANK(VLOOKUP($B133&amp;AB$4,INDIRECT("listResultBlock"&amp;$AV134),AB$3,FALSE)),"",VLOOKUP($B133&amp;AB$4,INDIRECT("listResultBlock"&amp;$AV134),AB$3,FALSE)),"")</f>
        <v/>
      </c>
      <c r="AC134" s="36" t="str">
        <f t="shared" ref="AC134" ca="1" si="2596">IF(AC$4&lt;=INDIRECT("areaNumBlock"&amp;$AV134),IF( ISBLANK(VLOOKUP($B133&amp;AC$4,INDIRECT("listResultBlock"&amp;$AV134),AC$3,FALSE)),"",VLOOKUP($B133&amp;AC$4,INDIRECT("listResultBlock"&amp;$AV134),AC$3,FALSE)),"")</f>
        <v/>
      </c>
      <c r="AD134" s="37" t="str">
        <f t="shared" ref="AD134" ca="1" si="2597">IF(AD$4&lt;=INDIRECT("areaNumBlock"&amp;$AV134),IF( ISBLANK(VLOOKUP($B133&amp;AD$4,INDIRECT("listResultBlock"&amp;$AV134),AD$3,FALSE)),"",VLOOKUP($B133&amp;AD$4,INDIRECT("listResultBlock"&amp;$AV134),AD$3,FALSE)),"")</f>
        <v/>
      </c>
      <c r="AE134" s="35" t="str">
        <f t="shared" ref="AE134" ca="1" si="2598">IF(AE$4&lt;=INDIRECT("areaNumBlock"&amp;$AV134),IF( ISBLANK(VLOOKUP($B133&amp;AE$4,INDIRECT("listResultBlock"&amp;$AV134),AE$3,FALSE)),"",VLOOKUP($B133&amp;AE$4,INDIRECT("listResultBlock"&amp;$AV134),AE$3,FALSE)),"")</f>
        <v/>
      </c>
      <c r="AF134" s="36" t="str">
        <f t="shared" ref="AF134" ca="1" si="2599">IF(AF$4&lt;=INDIRECT("areaNumBlock"&amp;$AV134),IF( ISBLANK(VLOOKUP($B133&amp;AF$4,INDIRECT("listResultBlock"&amp;$AV134),AF$3,FALSE)),"",VLOOKUP($B133&amp;AF$4,INDIRECT("listResultBlock"&amp;$AV134),AF$3,FALSE)),"")</f>
        <v/>
      </c>
      <c r="AG134" s="37" t="str">
        <f t="shared" ref="AG134" ca="1" si="2600">IF(AG$4&lt;=INDIRECT("areaNumBlock"&amp;$AV134),IF( ISBLANK(VLOOKUP($B133&amp;AG$4,INDIRECT("listResultBlock"&amp;$AV134),AG$3,FALSE)),"",VLOOKUP($B133&amp;AG$4,INDIRECT("listResultBlock"&amp;$AV134),AG$3,FALSE)),"")</f>
        <v/>
      </c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105"/>
      <c r="AT134" s="107"/>
      <c r="AU134" s="25">
        <f t="shared" ref="AU134:AV134" si="2601">AU133</f>
        <v>0</v>
      </c>
      <c r="AV134" s="25">
        <f t="shared" si="2601"/>
        <v>6</v>
      </c>
    </row>
    <row r="135" spans="1:48" ht="21" customHeight="1" x14ac:dyDescent="0.4">
      <c r="A135" s="7"/>
      <c r="B135" s="96">
        <v>8</v>
      </c>
      <c r="C135" s="98" t="str">
        <f t="shared" ref="C135" ca="1" si="2602">IF(B135&lt;=INDIRECT("areaNumBlock"&amp;$AV135),INDEX(INDIRECT("listTeamBlock"&amp;$AV135&amp;"b"),B135),"")</f>
        <v>ジェニオFC</v>
      </c>
      <c r="D135" s="100" t="str">
        <f t="shared" ref="D135" ca="1" si="2603">IF(OR(D136="",F136=""),"",IF(D136&gt;F136,"〇",IF(D136&lt;F136,IF(E136="◎","不","×"),"△")))</f>
        <v/>
      </c>
      <c r="E135" s="100"/>
      <c r="F135" s="100"/>
      <c r="G135" s="100" t="str">
        <f t="shared" ref="G135" ca="1" si="2604">IF(OR(G136="",I136=""),"",IF(G136&gt;I136,"〇",IF(G136&lt;I136,IF(H136="◎","不","×"),"△")))</f>
        <v/>
      </c>
      <c r="H135" s="100"/>
      <c r="I135" s="100"/>
      <c r="J135" s="100" t="str">
        <f t="shared" ref="J135" ca="1" si="2605">IF(OR(J136="",L136=""),"",IF(J136&gt;L136,"〇",IF(J136&lt;L136,IF(K136="◎","不","×"),"△")))</f>
        <v/>
      </c>
      <c r="K135" s="100"/>
      <c r="L135" s="100"/>
      <c r="M135" s="100" t="str">
        <f t="shared" ref="M135" ca="1" si="2606">IF(OR(M136="",O136=""),"",IF(M136&gt;O136,"〇",IF(M136&lt;O136,IF(N136="◎","不","×"),"△")))</f>
        <v/>
      </c>
      <c r="N135" s="100"/>
      <c r="O135" s="100"/>
      <c r="P135" s="100" t="str">
        <f t="shared" ref="P135" ca="1" si="2607">IF(OR(P136="",R136=""),"",IF(P136&gt;R136,"〇",IF(P136&lt;R136,IF(Q136="◎","不","×"),"△")))</f>
        <v/>
      </c>
      <c r="Q135" s="100"/>
      <c r="R135" s="100"/>
      <c r="S135" s="100" t="str">
        <f t="shared" ref="S135" ca="1" si="2608">IF(OR(S136="",U136=""),"",IF(S136&gt;U136,"〇",IF(S136&lt;U136,IF(T136="◎","不","×"),"△")))</f>
        <v/>
      </c>
      <c r="T135" s="100"/>
      <c r="U135" s="100"/>
      <c r="V135" s="101" t="str">
        <f t="shared" ref="V135" ca="1" si="2609">IF(OR(V136="",X136=""),"",IF(V136&gt;X136,"〇",IF(V136&lt;X136,IF(W136="◎","不","×"),"△")))</f>
        <v/>
      </c>
      <c r="W135" s="102"/>
      <c r="X135" s="103"/>
      <c r="Y135" s="22"/>
      <c r="Z135" s="23"/>
      <c r="AA135" s="24"/>
      <c r="AB135" s="101" t="str">
        <f t="shared" ref="AB135" ca="1" si="2610">IF(OR(AB136="",AD136=""),"",IF(AB136&gt;AD136,"〇",IF(AB136&lt;AD136,IF(AC136="◎","不","×"),"△")))</f>
        <v/>
      </c>
      <c r="AC135" s="102"/>
      <c r="AD135" s="103"/>
      <c r="AE135" s="101" t="str">
        <f t="shared" ref="AE135" ca="1" si="2611">IF(OR(AE136="",AG136=""),"",IF(AE136&gt;AG136,"〇",IF(AE136&lt;AG136,IF(AF136="◎","不","×"),"△")))</f>
        <v/>
      </c>
      <c r="AF135" s="102"/>
      <c r="AG135" s="103"/>
      <c r="AH135" s="95">
        <f t="shared" ref="AH135" ca="1" si="2612">IF(B135&lt;=INDIRECT("areaNumBlock"&amp;$AV136),SUM(AJ135:AM136),"")</f>
        <v>0</v>
      </c>
      <c r="AI135" s="93">
        <f t="shared" ref="AI135" ca="1" si="2613">IF(B135&lt;=INDIRECT("areaNumBlock"&amp;$AV136),AJ135*3+AL135-(AM135*4),"")</f>
        <v>0</v>
      </c>
      <c r="AJ135" s="95">
        <f t="shared" ref="AJ135:AM135" ca="1" si="2614">IF($B135&lt;=INDIRECT("areaNumBlock"&amp;$AV136),COUNTIF($D135:$AG136,AJ$5),"")</f>
        <v>0</v>
      </c>
      <c r="AK135" s="95">
        <f t="shared" ca="1" si="2614"/>
        <v>0</v>
      </c>
      <c r="AL135" s="95">
        <f t="shared" ca="1" si="2614"/>
        <v>0</v>
      </c>
      <c r="AM135" s="95">
        <f t="shared" ca="1" si="2614"/>
        <v>0</v>
      </c>
      <c r="AN135" s="95"/>
      <c r="AO135" s="93">
        <f t="shared" ref="AO135" ca="1" si="2615">IF(B135&lt;=INDIRECT("areaNumBlock"&amp;$AV136),AP135-AQ135,"")</f>
        <v>0</v>
      </c>
      <c r="AP135" s="95">
        <f t="shared" ref="AP135" ca="1" si="2616">IF(B135&lt;=INDIRECT("areaNumBlock"&amp;$AV136),SUM(D136,G136,J136,M136,P136,S136,V136,Y136,AB136,AE136),"")</f>
        <v>0</v>
      </c>
      <c r="AQ135" s="95">
        <f t="shared" ref="AQ135" ca="1" si="2617">IF(B135&lt;=INDIRECT("areaNumBlock"&amp;$AV136),SUM(F136,I136,L136,O136,R136,U136,X136,AA136,AD136,AG136),"")</f>
        <v>0</v>
      </c>
      <c r="AR135" s="95"/>
      <c r="AS135" s="104" t="str">
        <f t="shared" ref="AS135" ca="1" si="2618">IF(AND(AU135=1,B135&lt;=INDIRECT("areaNumBlock"&amp;$AV136)),RANK(AT135,INDIRECT("areaRank"&amp;$AV136),0),"")</f>
        <v/>
      </c>
      <c r="AT135" s="106">
        <f t="shared" ref="AT135" ca="1" si="2619">IF(B135&lt;=INDIRECT("areaNumBlock"&amp;$AV136),AI135*1000000+AN135*100000+AO135*1000+AP135*10+AR135,"")</f>
        <v>0</v>
      </c>
      <c r="AU135" s="25">
        <f t="shared" ref="AU135:AV135" si="2620">AU134</f>
        <v>0</v>
      </c>
      <c r="AV135" s="25">
        <f t="shared" si="2620"/>
        <v>6</v>
      </c>
    </row>
    <row r="136" spans="1:48" ht="21" customHeight="1" x14ac:dyDescent="0.4">
      <c r="A136" s="7"/>
      <c r="B136" s="97"/>
      <c r="C136" s="99"/>
      <c r="D136" s="32" t="str">
        <f t="shared" ref="D136" ca="1" si="2621">IF($B135&lt;=INDIRECT("areaNumBlock"&amp;$AV136),IF( ISBLANK(VLOOKUP(D$4&amp;$B135,INDIRECT("listResultBlock"&amp;$AV136),F$3,FALSE)),"",VLOOKUP(D$4&amp;$B135,INDIRECT("listResultBlock"&amp;$AV136),F$3,FALSE)),"")</f>
        <v/>
      </c>
      <c r="E136" s="33" t="str">
        <f t="shared" ref="E136" ca="1" si="2622">IF($B135&lt;=INDIRECT("areaNumBlock"&amp;$AV136),IF( ISBLANK(VLOOKUP(E$4&amp;$B135,INDIRECT("listResultBlock"&amp;$AV136),E$3,FALSE)),"",VLOOKUP(E$4&amp;$B135,INDIRECT("listResultBlock"&amp;$AV136),E$3,FALSE)),"")</f>
        <v/>
      </c>
      <c r="F136" s="34" t="str">
        <f t="shared" ref="F136" ca="1" si="2623">IF($B135&lt;=INDIRECT("areaNumBlock"&amp;$AV136),IF( ISBLANK(VLOOKUP(F$4&amp;$B135,INDIRECT("listResultBlock"&amp;$AV136),D$3,FALSE)),"",VLOOKUP(F$4&amp;$B135,INDIRECT("listResultBlock"&amp;$AV136),D$3,FALSE)),"")</f>
        <v/>
      </c>
      <c r="G136" s="32" t="str">
        <f t="shared" ref="G136" ca="1" si="2624">IF($B135&lt;=INDIRECT("areaNumBlock"&amp;$AV136),IF( ISBLANK(VLOOKUP(G$4&amp;$B135,INDIRECT("listResultBlock"&amp;$AV136),I$3,FALSE)),"",VLOOKUP(G$4&amp;$B135,INDIRECT("listResultBlock"&amp;$AV136),I$3,FALSE)),"")</f>
        <v/>
      </c>
      <c r="H136" s="33" t="str">
        <f t="shared" ref="H136" ca="1" si="2625">IF($B135&lt;=INDIRECT("areaNumBlock"&amp;$AV136),IF( ISBLANK(VLOOKUP(H$4&amp;$B135,INDIRECT("listResultBlock"&amp;$AV136),H$3,FALSE)),"",VLOOKUP(H$4&amp;$B135,INDIRECT("listResultBlock"&amp;$AV136),H$3,FALSE)),"")</f>
        <v/>
      </c>
      <c r="I136" s="34" t="str">
        <f t="shared" ref="I136" ca="1" si="2626">IF($B135&lt;=INDIRECT("areaNumBlock"&amp;$AV136),IF( ISBLANK(VLOOKUP(I$4&amp;$B135,INDIRECT("listResultBlock"&amp;$AV136),G$3,FALSE)),"",VLOOKUP(I$4&amp;$B135,INDIRECT("listResultBlock"&amp;$AV136),G$3,FALSE)),"")</f>
        <v/>
      </c>
      <c r="J136" s="32" t="str">
        <f t="shared" ref="J136" ca="1" si="2627">IF($B135&lt;=INDIRECT("areaNumBlock"&amp;$AV136),IF( ISBLANK(VLOOKUP(J$4&amp;$B135,INDIRECT("listResultBlock"&amp;$AV136),L$3,FALSE)),"",VLOOKUP(J$4&amp;$B135,INDIRECT("listResultBlock"&amp;$AV136),L$3,FALSE)),"")</f>
        <v/>
      </c>
      <c r="K136" s="33" t="str">
        <f t="shared" ref="K136" ca="1" si="2628">IF($B135&lt;=INDIRECT("areaNumBlock"&amp;$AV136),IF( ISBLANK(VLOOKUP(K$4&amp;$B135,INDIRECT("listResultBlock"&amp;$AV136),K$3,FALSE)),"",VLOOKUP(K$4&amp;$B135,INDIRECT("listResultBlock"&amp;$AV136),K$3,FALSE)),"")</f>
        <v/>
      </c>
      <c r="L136" s="34" t="str">
        <f t="shared" ref="L136" ca="1" si="2629">IF($B135&lt;=INDIRECT("areaNumBlock"&amp;$AV136),IF( ISBLANK(VLOOKUP(L$4&amp;$B135,INDIRECT("listResultBlock"&amp;$AV136),J$3,FALSE)),"",VLOOKUP(L$4&amp;$B135,INDIRECT("listResultBlock"&amp;$AV136),J$3,FALSE)),"")</f>
        <v/>
      </c>
      <c r="M136" s="32" t="str">
        <f t="shared" ref="M136" ca="1" si="2630">IF($B135&lt;=INDIRECT("areaNumBlock"&amp;$AV136),IF( ISBLANK(VLOOKUP(M$4&amp;$B135,INDIRECT("listResultBlock"&amp;$AV136),O$3,FALSE)),"",VLOOKUP(M$4&amp;$B135,INDIRECT("listResultBlock"&amp;$AV136),O$3,FALSE)),"")</f>
        <v/>
      </c>
      <c r="N136" s="33" t="str">
        <f t="shared" ref="N136" ca="1" si="2631">IF($B135&lt;=INDIRECT("areaNumBlock"&amp;$AV136),IF( ISBLANK(VLOOKUP(N$4&amp;$B135,INDIRECT("listResultBlock"&amp;$AV136),N$3,FALSE)),"",VLOOKUP(N$4&amp;$B135,INDIRECT("listResultBlock"&amp;$AV136),N$3,FALSE)),"")</f>
        <v/>
      </c>
      <c r="O136" s="34" t="str">
        <f t="shared" ref="O136" ca="1" si="2632">IF($B135&lt;=INDIRECT("areaNumBlock"&amp;$AV136),IF( ISBLANK(VLOOKUP(O$4&amp;$B135,INDIRECT("listResultBlock"&amp;$AV136),M$3,FALSE)),"",VLOOKUP(O$4&amp;$B135,INDIRECT("listResultBlock"&amp;$AV136),M$3,FALSE)),"")</f>
        <v/>
      </c>
      <c r="P136" s="32" t="str">
        <f t="shared" ref="P136" ca="1" si="2633">IF($B135&lt;=INDIRECT("areaNumBlock"&amp;$AV136),IF( ISBLANK(VLOOKUP(P$4&amp;$B135,INDIRECT("listResultBlock"&amp;$AV136),R$3,FALSE)),"",VLOOKUP(P$4&amp;$B135,INDIRECT("listResultBlock"&amp;$AV136),R$3,FALSE)),"")</f>
        <v/>
      </c>
      <c r="Q136" s="33" t="str">
        <f t="shared" ref="Q136" ca="1" si="2634">IF($B135&lt;=INDIRECT("areaNumBlock"&amp;$AV136),IF( ISBLANK(VLOOKUP(Q$4&amp;$B135,INDIRECT("listResultBlock"&amp;$AV136),Q$3,FALSE)),"",VLOOKUP(Q$4&amp;$B135,INDIRECT("listResultBlock"&amp;$AV136),Q$3,FALSE)),"")</f>
        <v/>
      </c>
      <c r="R136" s="34" t="str">
        <f t="shared" ref="R136" ca="1" si="2635">IF($B135&lt;=INDIRECT("areaNumBlock"&amp;$AV136),IF( ISBLANK(VLOOKUP(R$4&amp;$B135,INDIRECT("listResultBlock"&amp;$AV136),P$3,FALSE)),"",VLOOKUP(R$4&amp;$B135,INDIRECT("listResultBlock"&amp;$AV136),P$3,FALSE)),"")</f>
        <v/>
      </c>
      <c r="S136" s="32" t="str">
        <f t="shared" ref="S136" ca="1" si="2636">IF($B135&lt;=INDIRECT("areaNumBlock"&amp;$AV136),IF( ISBLANK(VLOOKUP(S$4&amp;$B135,INDIRECT("listResultBlock"&amp;$AV136),U$3,FALSE)),"",VLOOKUP(S$4&amp;$B135,INDIRECT("listResultBlock"&amp;$AV136),U$3,FALSE)),"")</f>
        <v/>
      </c>
      <c r="T136" s="33" t="str">
        <f t="shared" ref="T136" ca="1" si="2637">IF($B135&lt;=INDIRECT("areaNumBlock"&amp;$AV136),IF( ISBLANK(VLOOKUP(T$4&amp;$B135,INDIRECT("listResultBlock"&amp;$AV136),T$3,FALSE)),"",VLOOKUP(T$4&amp;$B135,INDIRECT("listResultBlock"&amp;$AV136),T$3,FALSE)),"")</f>
        <v/>
      </c>
      <c r="U136" s="34" t="str">
        <f t="shared" ref="U136" ca="1" si="2638">IF($B135&lt;=INDIRECT("areaNumBlock"&amp;$AV136),IF( ISBLANK(VLOOKUP(U$4&amp;$B135,INDIRECT("listResultBlock"&amp;$AV136),S$3,FALSE)),"",VLOOKUP(U$4&amp;$B135,INDIRECT("listResultBlock"&amp;$AV136),S$3,FALSE)),"")</f>
        <v/>
      </c>
      <c r="V136" s="32" t="str">
        <f t="shared" ref="V136" ca="1" si="2639">IF($B135&lt;=INDIRECT("areaNumBlock"&amp;$AV136),IF( ISBLANK(VLOOKUP(V$4&amp;$B135,INDIRECT("listResultBlock"&amp;$AV136),X$3,FALSE)),"",VLOOKUP(V$4&amp;$B135,INDIRECT("listResultBlock"&amp;$AV136),X$3,FALSE)),"")</f>
        <v/>
      </c>
      <c r="W136" s="33" t="str">
        <f t="shared" ref="W136" ca="1" si="2640">IF($B135&lt;=INDIRECT("areaNumBlock"&amp;$AV136),IF( ISBLANK(VLOOKUP(W$4&amp;$B135,INDIRECT("listResultBlock"&amp;$AV136),W$3,FALSE)),"",VLOOKUP(W$4&amp;$B135,INDIRECT("listResultBlock"&amp;$AV136),W$3,FALSE)),"")</f>
        <v/>
      </c>
      <c r="X136" s="34" t="str">
        <f t="shared" ref="X136" ca="1" si="2641">IF($B135&lt;=INDIRECT("areaNumBlock"&amp;$AV136),IF( ISBLANK(VLOOKUP(X$4&amp;$B135,INDIRECT("listResultBlock"&amp;$AV136),V$3,FALSE)),"",VLOOKUP(X$4&amp;$B135,INDIRECT("listResultBlock"&amp;$AV136),V$3,FALSE)),"")</f>
        <v/>
      </c>
      <c r="Y136" s="26"/>
      <c r="Z136" s="27"/>
      <c r="AA136" s="28"/>
      <c r="AB136" s="32" t="str">
        <f t="shared" ref="AB136" ca="1" si="2642">IF(AB$4&lt;=INDIRECT("areaNumBlock"&amp;$AV136),IF( ISBLANK(VLOOKUP($B135&amp;AB$4,INDIRECT("listResultBlock"&amp;$AV136),AB$3,FALSE)),"",VLOOKUP($B135&amp;AB$4,INDIRECT("listResultBlock"&amp;$AV136),AB$3,FALSE)),"")</f>
        <v/>
      </c>
      <c r="AC136" s="33" t="str">
        <f t="shared" ref="AC136" ca="1" si="2643">IF(AC$4&lt;=INDIRECT("areaNumBlock"&amp;$AV136),IF( ISBLANK(VLOOKUP($B135&amp;AC$4,INDIRECT("listResultBlock"&amp;$AV136),AC$3,FALSE)),"",VLOOKUP($B135&amp;AC$4,INDIRECT("listResultBlock"&amp;$AV136),AC$3,FALSE)),"")</f>
        <v/>
      </c>
      <c r="AD136" s="34" t="str">
        <f t="shared" ref="AD136" ca="1" si="2644">IF(AD$4&lt;=INDIRECT("areaNumBlock"&amp;$AV136),IF( ISBLANK(VLOOKUP($B135&amp;AD$4,INDIRECT("listResultBlock"&amp;$AV136),AD$3,FALSE)),"",VLOOKUP($B135&amp;AD$4,INDIRECT("listResultBlock"&amp;$AV136),AD$3,FALSE)),"")</f>
        <v/>
      </c>
      <c r="AE136" s="32" t="str">
        <f t="shared" ref="AE136" ca="1" si="2645">IF(AE$4&lt;=INDIRECT("areaNumBlock"&amp;$AV136),IF( ISBLANK(VLOOKUP($B135&amp;AE$4,INDIRECT("listResultBlock"&amp;$AV136),AE$3,FALSE)),"",VLOOKUP($B135&amp;AE$4,INDIRECT("listResultBlock"&amp;$AV136),AE$3,FALSE)),"")</f>
        <v/>
      </c>
      <c r="AF136" s="33" t="str">
        <f t="shared" ref="AF136" ca="1" si="2646">IF(AF$4&lt;=INDIRECT("areaNumBlock"&amp;$AV136),IF( ISBLANK(VLOOKUP($B135&amp;AF$4,INDIRECT("listResultBlock"&amp;$AV136),AF$3,FALSE)),"",VLOOKUP($B135&amp;AF$4,INDIRECT("listResultBlock"&amp;$AV136),AF$3,FALSE)),"")</f>
        <v/>
      </c>
      <c r="AG136" s="34" t="str">
        <f t="shared" ref="AG136" ca="1" si="2647">IF(AG$4&lt;=INDIRECT("areaNumBlock"&amp;$AV136),IF( ISBLANK(VLOOKUP($B135&amp;AG$4,INDIRECT("listResultBlock"&amp;$AV136),AG$3,FALSE)),"",VLOOKUP($B135&amp;AG$4,INDIRECT("listResultBlock"&amp;$AV136),AG$3,FALSE)),"")</f>
        <v/>
      </c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105"/>
      <c r="AT136" s="107"/>
      <c r="AU136" s="25">
        <f t="shared" ref="AU136:AV136" si="2648">AU135</f>
        <v>0</v>
      </c>
      <c r="AV136" s="25">
        <f t="shared" si="2648"/>
        <v>6</v>
      </c>
    </row>
    <row r="137" spans="1:48" ht="21" customHeight="1" x14ac:dyDescent="0.4">
      <c r="A137" s="7"/>
      <c r="B137" s="96">
        <v>9</v>
      </c>
      <c r="C137" s="98" t="str">
        <f t="shared" ref="C137" ca="1" si="2649">IF(B137&lt;=INDIRECT("areaNumBlock"&amp;$AV137),INDEX(INDIRECT("listTeamBlock"&amp;$AV137&amp;"b"),B137),"")</f>
        <v/>
      </c>
      <c r="D137" s="108" t="str">
        <f t="shared" ref="D137" ca="1" si="2650">IF(OR(D138="",F138=""),"",IF(D138&gt;F138,"〇",IF(D138&lt;F138,IF(E138="◎","不","×"),"△")))</f>
        <v/>
      </c>
      <c r="E137" s="108"/>
      <c r="F137" s="108"/>
      <c r="G137" s="108" t="str">
        <f t="shared" ref="G137" ca="1" si="2651">IF(OR(G138="",I138=""),"",IF(G138&gt;I138,"〇",IF(G138&lt;I138,IF(H138="◎","不","×"),"△")))</f>
        <v/>
      </c>
      <c r="H137" s="108"/>
      <c r="I137" s="108"/>
      <c r="J137" s="108" t="str">
        <f t="shared" ref="J137" ca="1" si="2652">IF(OR(J138="",L138=""),"",IF(J138&gt;L138,"〇",IF(J138&lt;L138,IF(K138="◎","不","×"),"△")))</f>
        <v/>
      </c>
      <c r="K137" s="108"/>
      <c r="L137" s="108"/>
      <c r="M137" s="108" t="str">
        <f t="shared" ref="M137" ca="1" si="2653">IF(OR(M138="",O138=""),"",IF(M138&gt;O138,"〇",IF(M138&lt;O138,IF(N138="◎","不","×"),"△")))</f>
        <v/>
      </c>
      <c r="N137" s="108"/>
      <c r="O137" s="108"/>
      <c r="P137" s="108" t="str">
        <f t="shared" ref="P137" ca="1" si="2654">IF(OR(P138="",R138=""),"",IF(P138&gt;R138,"〇",IF(P138&lt;R138,IF(Q138="◎","不","×"),"△")))</f>
        <v/>
      </c>
      <c r="Q137" s="108"/>
      <c r="R137" s="108"/>
      <c r="S137" s="108" t="str">
        <f t="shared" ref="S137" ca="1" si="2655">IF(OR(S138="",U138=""),"",IF(S138&gt;U138,"〇",IF(S138&lt;U138,IF(T138="◎","不","×"),"△")))</f>
        <v/>
      </c>
      <c r="T137" s="108"/>
      <c r="U137" s="108"/>
      <c r="V137" s="109" t="str">
        <f t="shared" ref="V137" ca="1" si="2656">IF(OR(V138="",X138=""),"",IF(V138&gt;X138,"〇",IF(V138&lt;X138,IF(W138="◎","不","×"),"△")))</f>
        <v/>
      </c>
      <c r="W137" s="110"/>
      <c r="X137" s="111"/>
      <c r="Y137" s="109" t="str">
        <f t="shared" ref="Y137" ca="1" si="2657">IF(OR(Y138="",AA138=""),"",IF(Y138&gt;AA138,"〇",IF(Y138&lt;AA138,IF(Z138="◎","不","×"),"△")))</f>
        <v/>
      </c>
      <c r="Z137" s="110"/>
      <c r="AA137" s="111"/>
      <c r="AB137" s="22"/>
      <c r="AC137" s="23"/>
      <c r="AD137" s="24"/>
      <c r="AE137" s="109" t="str">
        <f ca="1">IF(OR(AE138="",AG138=""),"",IF(AE138&gt;AG138,"〇",IF(AE138&lt;AG138,IF(AF138="◎","不","×"),"△")))</f>
        <v/>
      </c>
      <c r="AF137" s="110"/>
      <c r="AG137" s="111"/>
      <c r="AH137" s="95" t="str">
        <f t="shared" ref="AH137" ca="1" si="2658">IF(B137&lt;=INDIRECT("areaNumBlock"&amp;$AV138),SUM(AJ137:AM138),"")</f>
        <v/>
      </c>
      <c r="AI137" s="93" t="str">
        <f t="shared" ref="AI137" ca="1" si="2659">IF(B137&lt;=INDIRECT("areaNumBlock"&amp;$AV138),AJ137*3+AL137-(AM137*4),"")</f>
        <v/>
      </c>
      <c r="AJ137" s="95" t="str">
        <f t="shared" ref="AJ137:AM137" ca="1" si="2660">IF($B137&lt;=INDIRECT("areaNumBlock"&amp;$AV138),COUNTIF($D137:$AG138,AJ$5),"")</f>
        <v/>
      </c>
      <c r="AK137" s="95" t="str">
        <f t="shared" ca="1" si="2660"/>
        <v/>
      </c>
      <c r="AL137" s="95" t="str">
        <f t="shared" ca="1" si="2660"/>
        <v/>
      </c>
      <c r="AM137" s="95" t="str">
        <f t="shared" ca="1" si="2660"/>
        <v/>
      </c>
      <c r="AN137" s="95"/>
      <c r="AO137" s="93" t="str">
        <f t="shared" ref="AO137" ca="1" si="2661">IF(B137&lt;=INDIRECT("areaNumBlock"&amp;$AV138),AP137-AQ137,"")</f>
        <v/>
      </c>
      <c r="AP137" s="95" t="str">
        <f t="shared" ref="AP137" ca="1" si="2662">IF(B137&lt;=INDIRECT("areaNumBlock"&amp;$AV138),SUM(D138,G138,J138,M138,P138,S138,V138,Y138,AB138,AE138),"")</f>
        <v/>
      </c>
      <c r="AQ137" s="95" t="str">
        <f t="shared" ref="AQ137" ca="1" si="2663">IF(B137&lt;=INDIRECT("areaNumBlock"&amp;$AV138),SUM(F138,I138,L138,O138,R138,U138,X138,AA138,AD138,AG138),"")</f>
        <v/>
      </c>
      <c r="AR137" s="95"/>
      <c r="AS137" s="104" t="str">
        <f t="shared" ref="AS137" ca="1" si="2664">IF(AND(AU137=1,B137&lt;=INDIRECT("areaNumBlock"&amp;$AV138)),RANK(AT137,INDIRECT("areaRank"&amp;$AV138),0),"")</f>
        <v/>
      </c>
      <c r="AT137" s="106" t="str">
        <f t="shared" ref="AT137" ca="1" si="2665">IF(B137&lt;=INDIRECT("areaNumBlock"&amp;$AV138),AI137*1000000+AN137*100000+AO137*1000+AP137*10+AR137,"")</f>
        <v/>
      </c>
      <c r="AU137" s="25">
        <f t="shared" ref="AU137:AV137" si="2666">AU136</f>
        <v>0</v>
      </c>
      <c r="AV137" s="25">
        <f t="shared" si="2666"/>
        <v>6</v>
      </c>
    </row>
    <row r="138" spans="1:48" ht="21" customHeight="1" x14ac:dyDescent="0.4">
      <c r="A138" s="7"/>
      <c r="B138" s="97"/>
      <c r="C138" s="99"/>
      <c r="D138" s="35" t="str">
        <f t="shared" ref="D138" ca="1" si="2667">IF($B137&lt;=INDIRECT("areaNumBlock"&amp;$AV138),IF( ISBLANK(VLOOKUP(D$4&amp;$B137,INDIRECT("listResultBlock"&amp;$AV138),F$3,FALSE)),"",VLOOKUP(D$4&amp;$B137,INDIRECT("listResultBlock"&amp;$AV138),F$3,FALSE)),"")</f>
        <v/>
      </c>
      <c r="E138" s="36" t="str">
        <f t="shared" ref="E138" ca="1" si="2668">IF($B137&lt;=INDIRECT("areaNumBlock"&amp;$AV138),IF( ISBLANK(VLOOKUP(E$4&amp;$B137,INDIRECT("listResultBlock"&amp;$AV138),E$3,FALSE)),"",VLOOKUP(E$4&amp;$B137,INDIRECT("listResultBlock"&amp;$AV138),E$3,FALSE)),"")</f>
        <v/>
      </c>
      <c r="F138" s="37" t="str">
        <f t="shared" ref="F138" ca="1" si="2669">IF($B137&lt;=INDIRECT("areaNumBlock"&amp;$AV138),IF( ISBLANK(VLOOKUP(F$4&amp;$B137,INDIRECT("listResultBlock"&amp;$AV138),D$3,FALSE)),"",VLOOKUP(F$4&amp;$B137,INDIRECT("listResultBlock"&amp;$AV138),D$3,FALSE)),"")</f>
        <v/>
      </c>
      <c r="G138" s="35" t="str">
        <f t="shared" ref="G138" ca="1" si="2670">IF($B137&lt;=INDIRECT("areaNumBlock"&amp;$AV138),IF( ISBLANK(VLOOKUP(G$4&amp;$B137,INDIRECT("listResultBlock"&amp;$AV138),I$3,FALSE)),"",VLOOKUP(G$4&amp;$B137,INDIRECT("listResultBlock"&amp;$AV138),I$3,FALSE)),"")</f>
        <v/>
      </c>
      <c r="H138" s="36" t="str">
        <f t="shared" ref="H138" ca="1" si="2671">IF($B137&lt;=INDIRECT("areaNumBlock"&amp;$AV138),IF( ISBLANK(VLOOKUP(H$4&amp;$B137,INDIRECT("listResultBlock"&amp;$AV138),H$3,FALSE)),"",VLOOKUP(H$4&amp;$B137,INDIRECT("listResultBlock"&amp;$AV138),H$3,FALSE)),"")</f>
        <v/>
      </c>
      <c r="I138" s="37" t="str">
        <f t="shared" ref="I138" ca="1" si="2672">IF($B137&lt;=INDIRECT("areaNumBlock"&amp;$AV138),IF( ISBLANK(VLOOKUP(I$4&amp;$B137,INDIRECT("listResultBlock"&amp;$AV138),G$3,FALSE)),"",VLOOKUP(I$4&amp;$B137,INDIRECT("listResultBlock"&amp;$AV138),G$3,FALSE)),"")</f>
        <v/>
      </c>
      <c r="J138" s="35" t="str">
        <f t="shared" ref="J138" ca="1" si="2673">IF($B137&lt;=INDIRECT("areaNumBlock"&amp;$AV138),IF( ISBLANK(VLOOKUP(J$4&amp;$B137,INDIRECT("listResultBlock"&amp;$AV138),L$3,FALSE)),"",VLOOKUP(J$4&amp;$B137,INDIRECT("listResultBlock"&amp;$AV138),L$3,FALSE)),"")</f>
        <v/>
      </c>
      <c r="K138" s="36" t="str">
        <f t="shared" ref="K138" ca="1" si="2674">IF($B137&lt;=INDIRECT("areaNumBlock"&amp;$AV138),IF( ISBLANK(VLOOKUP(K$4&amp;$B137,INDIRECT("listResultBlock"&amp;$AV138),K$3,FALSE)),"",VLOOKUP(K$4&amp;$B137,INDIRECT("listResultBlock"&amp;$AV138),K$3,FALSE)),"")</f>
        <v/>
      </c>
      <c r="L138" s="37" t="str">
        <f t="shared" ref="L138" ca="1" si="2675">IF($B137&lt;=INDIRECT("areaNumBlock"&amp;$AV138),IF( ISBLANK(VLOOKUP(L$4&amp;$B137,INDIRECT("listResultBlock"&amp;$AV138),J$3,FALSE)),"",VLOOKUP(L$4&amp;$B137,INDIRECT("listResultBlock"&amp;$AV138),J$3,FALSE)),"")</f>
        <v/>
      </c>
      <c r="M138" s="35" t="str">
        <f t="shared" ref="M138" ca="1" si="2676">IF($B137&lt;=INDIRECT("areaNumBlock"&amp;$AV138),IF( ISBLANK(VLOOKUP(M$4&amp;$B137,INDIRECT("listResultBlock"&amp;$AV138),O$3,FALSE)),"",VLOOKUP(M$4&amp;$B137,INDIRECT("listResultBlock"&amp;$AV138),O$3,FALSE)),"")</f>
        <v/>
      </c>
      <c r="N138" s="36" t="str">
        <f t="shared" ref="N138" ca="1" si="2677">IF($B137&lt;=INDIRECT("areaNumBlock"&amp;$AV138),IF( ISBLANK(VLOOKUP(N$4&amp;$B137,INDIRECT("listResultBlock"&amp;$AV138),N$3,FALSE)),"",VLOOKUP(N$4&amp;$B137,INDIRECT("listResultBlock"&amp;$AV138),N$3,FALSE)),"")</f>
        <v/>
      </c>
      <c r="O138" s="37" t="str">
        <f t="shared" ref="O138" ca="1" si="2678">IF($B137&lt;=INDIRECT("areaNumBlock"&amp;$AV138),IF( ISBLANK(VLOOKUP(O$4&amp;$B137,INDIRECT("listResultBlock"&amp;$AV138),M$3,FALSE)),"",VLOOKUP(O$4&amp;$B137,INDIRECT("listResultBlock"&amp;$AV138),M$3,FALSE)),"")</f>
        <v/>
      </c>
      <c r="P138" s="35" t="str">
        <f t="shared" ref="P138" ca="1" si="2679">IF($B137&lt;=INDIRECT("areaNumBlock"&amp;$AV138),IF( ISBLANK(VLOOKUP(P$4&amp;$B137,INDIRECT("listResultBlock"&amp;$AV138),R$3,FALSE)),"",VLOOKUP(P$4&amp;$B137,INDIRECT("listResultBlock"&amp;$AV138),R$3,FALSE)),"")</f>
        <v/>
      </c>
      <c r="Q138" s="36" t="str">
        <f t="shared" ref="Q138" ca="1" si="2680">IF($B137&lt;=INDIRECT("areaNumBlock"&amp;$AV138),IF( ISBLANK(VLOOKUP(Q$4&amp;$B137,INDIRECT("listResultBlock"&amp;$AV138),Q$3,FALSE)),"",VLOOKUP(Q$4&amp;$B137,INDIRECT("listResultBlock"&amp;$AV138),Q$3,FALSE)),"")</f>
        <v/>
      </c>
      <c r="R138" s="37" t="str">
        <f t="shared" ref="R138" ca="1" si="2681">IF($B137&lt;=INDIRECT("areaNumBlock"&amp;$AV138),IF( ISBLANK(VLOOKUP(R$4&amp;$B137,INDIRECT("listResultBlock"&amp;$AV138),P$3,FALSE)),"",VLOOKUP(R$4&amp;$B137,INDIRECT("listResultBlock"&amp;$AV138),P$3,FALSE)),"")</f>
        <v/>
      </c>
      <c r="S138" s="35" t="str">
        <f t="shared" ref="S138" ca="1" si="2682">IF($B137&lt;=INDIRECT("areaNumBlock"&amp;$AV138),IF( ISBLANK(VLOOKUP(S$4&amp;$B137,INDIRECT("listResultBlock"&amp;$AV138),U$3,FALSE)),"",VLOOKUP(S$4&amp;$B137,INDIRECT("listResultBlock"&amp;$AV138),U$3,FALSE)),"")</f>
        <v/>
      </c>
      <c r="T138" s="36" t="str">
        <f t="shared" ref="T138" ca="1" si="2683">IF($B137&lt;=INDIRECT("areaNumBlock"&amp;$AV138),IF( ISBLANK(VLOOKUP(T$4&amp;$B137,INDIRECT("listResultBlock"&amp;$AV138),T$3,FALSE)),"",VLOOKUP(T$4&amp;$B137,INDIRECT("listResultBlock"&amp;$AV138),T$3,FALSE)),"")</f>
        <v/>
      </c>
      <c r="U138" s="37" t="str">
        <f t="shared" ref="U138" ca="1" si="2684">IF($B137&lt;=INDIRECT("areaNumBlock"&amp;$AV138),IF( ISBLANK(VLOOKUP(U$4&amp;$B137,INDIRECT("listResultBlock"&amp;$AV138),S$3,FALSE)),"",VLOOKUP(U$4&amp;$B137,INDIRECT("listResultBlock"&amp;$AV138),S$3,FALSE)),"")</f>
        <v/>
      </c>
      <c r="V138" s="35" t="str">
        <f t="shared" ref="V138" ca="1" si="2685">IF($B137&lt;=INDIRECT("areaNumBlock"&amp;$AV138),IF( ISBLANK(VLOOKUP(V$4&amp;$B137,INDIRECT("listResultBlock"&amp;$AV138),X$3,FALSE)),"",VLOOKUP(V$4&amp;$B137,INDIRECT("listResultBlock"&amp;$AV138),X$3,FALSE)),"")</f>
        <v/>
      </c>
      <c r="W138" s="36" t="str">
        <f t="shared" ref="W138" ca="1" si="2686">IF($B137&lt;=INDIRECT("areaNumBlock"&amp;$AV138),IF( ISBLANK(VLOOKUP(W$4&amp;$B137,INDIRECT("listResultBlock"&amp;$AV138),W$3,FALSE)),"",VLOOKUP(W$4&amp;$B137,INDIRECT("listResultBlock"&amp;$AV138),W$3,FALSE)),"")</f>
        <v/>
      </c>
      <c r="X138" s="37" t="str">
        <f t="shared" ref="X138" ca="1" si="2687">IF($B137&lt;=INDIRECT("areaNumBlock"&amp;$AV138),IF( ISBLANK(VLOOKUP(X$4&amp;$B137,INDIRECT("listResultBlock"&amp;$AV138),V$3,FALSE)),"",VLOOKUP(X$4&amp;$B137,INDIRECT("listResultBlock"&amp;$AV138),V$3,FALSE)),"")</f>
        <v/>
      </c>
      <c r="Y138" s="35" t="str">
        <f t="shared" ref="Y138" ca="1" si="2688">IF($B137&lt;=INDIRECT("areaNumBlock"&amp;$AV138),IF( ISBLANK(VLOOKUP(Y$4&amp;$B137,INDIRECT("listResultBlock"&amp;$AV138),AA$3,FALSE)),"",VLOOKUP(Y$4&amp;$B137,INDIRECT("listResultBlock"&amp;$AV138),AA$3,FALSE)),"")</f>
        <v/>
      </c>
      <c r="Z138" s="36" t="str">
        <f t="shared" ref="Z138" ca="1" si="2689">IF($B137&lt;=INDIRECT("areaNumBlock"&amp;$AV138),IF( ISBLANK(VLOOKUP(Z$4&amp;$B137,INDIRECT("listResultBlock"&amp;$AV138),Z$3,FALSE)),"",VLOOKUP(Z$4&amp;$B137,INDIRECT("listResultBlock"&amp;$AV138),Z$3,FALSE)),"")</f>
        <v/>
      </c>
      <c r="AA138" s="37" t="str">
        <f t="shared" ref="AA138" ca="1" si="2690">IF($B137&lt;=INDIRECT("areaNumBlock"&amp;$AV138),IF( ISBLANK(VLOOKUP(AA$4&amp;$B137,INDIRECT("listResultBlock"&amp;$AV138),Y$3,FALSE)),"",VLOOKUP(AA$4&amp;$B137,INDIRECT("listResultBlock"&amp;$AV138),Y$3,FALSE)),"")</f>
        <v/>
      </c>
      <c r="AB138" s="26"/>
      <c r="AC138" s="27"/>
      <c r="AD138" s="28"/>
      <c r="AE138" s="35" t="str">
        <f t="shared" ref="AE138" ca="1" si="2691">IF(AE$4&lt;=INDIRECT("areaNumBlock"&amp;$AV138),IF( ISBLANK(VLOOKUP($B137&amp;AE$4,INDIRECT("listResultBlock"&amp;$AV138),AE$3,FALSE)),"",VLOOKUP($B137&amp;AE$4,INDIRECT("listResultBlock"&amp;$AV138),AE$3,FALSE)),"")</f>
        <v/>
      </c>
      <c r="AF138" s="36" t="str">
        <f t="shared" ref="AF138" ca="1" si="2692">IF(AF$4&lt;=INDIRECT("areaNumBlock"&amp;$AV138),IF( ISBLANK(VLOOKUP($B137&amp;AF$4,INDIRECT("listResultBlock"&amp;$AV138),AF$3,FALSE)),"",VLOOKUP($B137&amp;AF$4,INDIRECT("listResultBlock"&amp;$AV138),AF$3,FALSE)),"")</f>
        <v/>
      </c>
      <c r="AG138" s="37" t="str">
        <f t="shared" ref="AG138" ca="1" si="2693">IF(AG$4&lt;=INDIRECT("areaNumBlock"&amp;$AV138),IF( ISBLANK(VLOOKUP($B137&amp;AG$4,INDIRECT("listResultBlock"&amp;$AV138),AG$3,FALSE)),"",VLOOKUP($B137&amp;AG$4,INDIRECT("listResultBlock"&amp;$AV138),AG$3,FALSE)),"")</f>
        <v/>
      </c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105"/>
      <c r="AT138" s="107"/>
      <c r="AU138" s="25">
        <f t="shared" ref="AU138:AV138" si="2694">AU137</f>
        <v>0</v>
      </c>
      <c r="AV138" s="25">
        <f t="shared" si="2694"/>
        <v>6</v>
      </c>
    </row>
    <row r="139" spans="1:48" ht="21" customHeight="1" x14ac:dyDescent="0.4">
      <c r="A139" s="7"/>
      <c r="B139" s="96">
        <v>10</v>
      </c>
      <c r="C139" s="98" t="str">
        <f t="shared" ref="C139" ca="1" si="2695">IF(B139&lt;=INDIRECT("areaNumBlock"&amp;$AV139),INDEX(INDIRECT("listTeamBlock"&amp;$AV139&amp;"b"),B139),"")</f>
        <v/>
      </c>
      <c r="D139" s="100" t="str">
        <f t="shared" ref="D139" ca="1" si="2696">IF(OR(D140="",F140=""),"",IF(D140&gt;F140,"〇",IF(D140&lt;F140,IF(E140="◎","不","×"),"△")))</f>
        <v/>
      </c>
      <c r="E139" s="100"/>
      <c r="F139" s="100"/>
      <c r="G139" s="100" t="str">
        <f t="shared" ref="G139" ca="1" si="2697">IF(OR(G140="",I140=""),"",IF(G140&gt;I140,"〇",IF(G140&lt;I140,IF(H140="◎","不","×"),"△")))</f>
        <v/>
      </c>
      <c r="H139" s="100"/>
      <c r="I139" s="100"/>
      <c r="J139" s="100" t="str">
        <f t="shared" ref="J139" ca="1" si="2698">IF(OR(J140="",L140=""),"",IF(J140&gt;L140,"〇",IF(J140&lt;L140,IF(K140="◎","不","×"),"△")))</f>
        <v/>
      </c>
      <c r="K139" s="100"/>
      <c r="L139" s="100"/>
      <c r="M139" s="100" t="str">
        <f t="shared" ref="M139" ca="1" si="2699">IF(OR(M140="",O140=""),"",IF(M140&gt;O140,"〇",IF(M140&lt;O140,IF(N140="◎","不","×"),"△")))</f>
        <v/>
      </c>
      <c r="N139" s="100"/>
      <c r="O139" s="100"/>
      <c r="P139" s="100" t="str">
        <f t="shared" ref="P139" ca="1" si="2700">IF(OR(P140="",R140=""),"",IF(P140&gt;R140,"〇",IF(P140&lt;R140,IF(Q140="◎","不","×"),"△")))</f>
        <v/>
      </c>
      <c r="Q139" s="100"/>
      <c r="R139" s="100"/>
      <c r="S139" s="100" t="str">
        <f t="shared" ref="S139" ca="1" si="2701">IF(OR(S140="",U140=""),"",IF(S140&gt;U140,"〇",IF(S140&lt;U140,IF(T140="◎","不","×"),"△")))</f>
        <v/>
      </c>
      <c r="T139" s="100"/>
      <c r="U139" s="100"/>
      <c r="V139" s="101" t="str">
        <f t="shared" ref="V139" ca="1" si="2702">IF(OR(V140="",X140=""),"",IF(V140&gt;X140,"〇",IF(V140&lt;X140,IF(W140="◎","不","×"),"△")))</f>
        <v/>
      </c>
      <c r="W139" s="102"/>
      <c r="X139" s="103"/>
      <c r="Y139" s="101" t="str">
        <f t="shared" ref="Y139" ca="1" si="2703">IF(OR(Y140="",AA140=""),"",IF(Y140&gt;AA140,"〇",IF(Y140&lt;AA140,IF(Z140="◎","不","×"),"△")))</f>
        <v/>
      </c>
      <c r="Z139" s="102"/>
      <c r="AA139" s="103"/>
      <c r="AB139" s="101" t="str">
        <f ca="1">IF(OR(AB140="",AD140=""),"",IF(AB140&gt;AD140,"〇",IF(AB140&lt;AD140,IF(AC140="◎","不","×"),"△")))</f>
        <v/>
      </c>
      <c r="AC139" s="102"/>
      <c r="AD139" s="103"/>
      <c r="AE139" s="22"/>
      <c r="AF139" s="23"/>
      <c r="AG139" s="24"/>
      <c r="AH139" s="95" t="str">
        <f t="shared" ref="AH139" ca="1" si="2704">IF(B139&lt;=INDIRECT("areaNumBlock"&amp;$AV140),SUM(AJ139:AM140),"")</f>
        <v/>
      </c>
      <c r="AI139" s="93" t="str">
        <f t="shared" ref="AI139" ca="1" si="2705">IF(B139&lt;=INDIRECT("areaNumBlock"&amp;$AV140),AJ139*3+AL139-(AM139*4),"")</f>
        <v/>
      </c>
      <c r="AJ139" s="95" t="str">
        <f t="shared" ref="AJ139:AM139" ca="1" si="2706">IF($B139&lt;=INDIRECT("areaNumBlock"&amp;$AV140),COUNTIF($D139:$AG140,AJ$5),"")</f>
        <v/>
      </c>
      <c r="AK139" s="95" t="str">
        <f t="shared" ca="1" si="2706"/>
        <v/>
      </c>
      <c r="AL139" s="95" t="str">
        <f t="shared" ca="1" si="2706"/>
        <v/>
      </c>
      <c r="AM139" s="95" t="str">
        <f t="shared" ca="1" si="2706"/>
        <v/>
      </c>
      <c r="AN139" s="95"/>
      <c r="AO139" s="93" t="str">
        <f t="shared" ref="AO139" ca="1" si="2707">IF(B139&lt;=INDIRECT("areaNumBlock"&amp;$AV140),AP139-AQ139,"")</f>
        <v/>
      </c>
      <c r="AP139" s="95" t="str">
        <f t="shared" ref="AP139" ca="1" si="2708">IF(B139&lt;=INDIRECT("areaNumBlock"&amp;$AV140),SUM(D140,G140,J140,M140,P140,S140,V140,Y140,AB140,AE140),"")</f>
        <v/>
      </c>
      <c r="AQ139" s="95" t="str">
        <f t="shared" ref="AQ139" ca="1" si="2709">IF(B139&lt;=INDIRECT("areaNumBlock"&amp;$AV140),SUM(F140,I140,L140,O140,R140,U140,X140,AA140,AD140,AG140),"")</f>
        <v/>
      </c>
      <c r="AR139" s="95"/>
      <c r="AS139" s="104" t="str">
        <f t="shared" ref="AS139" ca="1" si="2710">IF(AND(AU139=1,B139&lt;=INDIRECT("areaNumBlock"&amp;$AV140)),RANK(AT139,INDIRECT("areaRank"&amp;$AV140),0),"")</f>
        <v/>
      </c>
      <c r="AT139" s="106" t="str">
        <f t="shared" ref="AT139" ca="1" si="2711">IF(B139&lt;=INDIRECT("areaNumBlock"&amp;$AV140),AI139*1000000+AN139*100000+AO139*1000+AP139*10+AR139,"")</f>
        <v/>
      </c>
      <c r="AU139" s="25">
        <f t="shared" ref="AU139:AV139" si="2712">AU138</f>
        <v>0</v>
      </c>
      <c r="AV139" s="25">
        <f t="shared" si="2712"/>
        <v>6</v>
      </c>
    </row>
    <row r="140" spans="1:48" ht="21" customHeight="1" x14ac:dyDescent="0.4">
      <c r="A140" s="7"/>
      <c r="B140" s="97"/>
      <c r="C140" s="99"/>
      <c r="D140" s="32" t="str">
        <f t="shared" ref="D140" ca="1" si="2713">IF($B139&lt;=INDIRECT("areaNumBlock"&amp;$AV140),IF( ISBLANK(VLOOKUP(D$4&amp;$B139,INDIRECT("listResultBlock"&amp;$AV140),F$3,FALSE)),"",VLOOKUP(D$4&amp;$B139,INDIRECT("listResultBlock"&amp;$AV140),F$3,FALSE)),"")</f>
        <v/>
      </c>
      <c r="E140" s="33" t="str">
        <f t="shared" ref="E140" ca="1" si="2714">IF($B139&lt;=INDIRECT("areaNumBlock"&amp;$AV140),IF( ISBLANK(VLOOKUP(E$4&amp;$B139,INDIRECT("listResultBlock"&amp;$AV140),E$3,FALSE)),"",VLOOKUP(E$4&amp;$B139,INDIRECT("listResultBlock"&amp;$AV140),E$3,FALSE)),"")</f>
        <v/>
      </c>
      <c r="F140" s="34" t="str">
        <f t="shared" ref="F140" ca="1" si="2715">IF($B139&lt;=INDIRECT("areaNumBlock"&amp;$AV140),IF( ISBLANK(VLOOKUP(F$4&amp;$B139,INDIRECT("listResultBlock"&amp;$AV140),D$3,FALSE)),"",VLOOKUP(F$4&amp;$B139,INDIRECT("listResultBlock"&amp;$AV140),D$3,FALSE)),"")</f>
        <v/>
      </c>
      <c r="G140" s="32" t="str">
        <f t="shared" ref="G140" ca="1" si="2716">IF($B139&lt;=INDIRECT("areaNumBlock"&amp;$AV140),IF( ISBLANK(VLOOKUP(G$4&amp;$B139,INDIRECT("listResultBlock"&amp;$AV140),I$3,FALSE)),"",VLOOKUP(G$4&amp;$B139,INDIRECT("listResultBlock"&amp;$AV140),I$3,FALSE)),"")</f>
        <v/>
      </c>
      <c r="H140" s="33" t="str">
        <f t="shared" ref="H140" ca="1" si="2717">IF($B139&lt;=INDIRECT("areaNumBlock"&amp;$AV140),IF( ISBLANK(VLOOKUP(H$4&amp;$B139,INDIRECT("listResultBlock"&amp;$AV140),H$3,FALSE)),"",VLOOKUP(H$4&amp;$B139,INDIRECT("listResultBlock"&amp;$AV140),H$3,FALSE)),"")</f>
        <v/>
      </c>
      <c r="I140" s="34" t="str">
        <f t="shared" ref="I140" ca="1" si="2718">IF($B139&lt;=INDIRECT("areaNumBlock"&amp;$AV140),IF( ISBLANK(VLOOKUP(I$4&amp;$B139,INDIRECT("listResultBlock"&amp;$AV140),G$3,FALSE)),"",VLOOKUP(I$4&amp;$B139,INDIRECT("listResultBlock"&amp;$AV140),G$3,FALSE)),"")</f>
        <v/>
      </c>
      <c r="J140" s="32" t="str">
        <f t="shared" ref="J140" ca="1" si="2719">IF($B139&lt;=INDIRECT("areaNumBlock"&amp;$AV140),IF( ISBLANK(VLOOKUP(J$4&amp;$B139,INDIRECT("listResultBlock"&amp;$AV140),L$3,FALSE)),"",VLOOKUP(J$4&amp;$B139,INDIRECT("listResultBlock"&amp;$AV140),L$3,FALSE)),"")</f>
        <v/>
      </c>
      <c r="K140" s="33" t="str">
        <f t="shared" ref="K140" ca="1" si="2720">IF($B139&lt;=INDIRECT("areaNumBlock"&amp;$AV140),IF( ISBLANK(VLOOKUP(K$4&amp;$B139,INDIRECT("listResultBlock"&amp;$AV140),K$3,FALSE)),"",VLOOKUP(K$4&amp;$B139,INDIRECT("listResultBlock"&amp;$AV140),K$3,FALSE)),"")</f>
        <v/>
      </c>
      <c r="L140" s="34" t="str">
        <f t="shared" ref="L140" ca="1" si="2721">IF($B139&lt;=INDIRECT("areaNumBlock"&amp;$AV140),IF( ISBLANK(VLOOKUP(L$4&amp;$B139,INDIRECT("listResultBlock"&amp;$AV140),J$3,FALSE)),"",VLOOKUP(L$4&amp;$B139,INDIRECT("listResultBlock"&amp;$AV140),J$3,FALSE)),"")</f>
        <v/>
      </c>
      <c r="M140" s="32" t="str">
        <f t="shared" ref="M140" ca="1" si="2722">IF($B139&lt;=INDIRECT("areaNumBlock"&amp;$AV140),IF( ISBLANK(VLOOKUP(M$4&amp;$B139,INDIRECT("listResultBlock"&amp;$AV140),O$3,FALSE)),"",VLOOKUP(M$4&amp;$B139,INDIRECT("listResultBlock"&amp;$AV140),O$3,FALSE)),"")</f>
        <v/>
      </c>
      <c r="N140" s="33" t="str">
        <f t="shared" ref="N140" ca="1" si="2723">IF($B139&lt;=INDIRECT("areaNumBlock"&amp;$AV140),IF( ISBLANK(VLOOKUP(N$4&amp;$B139,INDIRECT("listResultBlock"&amp;$AV140),N$3,FALSE)),"",VLOOKUP(N$4&amp;$B139,INDIRECT("listResultBlock"&amp;$AV140),N$3,FALSE)),"")</f>
        <v/>
      </c>
      <c r="O140" s="34" t="str">
        <f t="shared" ref="O140" ca="1" si="2724">IF($B139&lt;=INDIRECT("areaNumBlock"&amp;$AV140),IF( ISBLANK(VLOOKUP(O$4&amp;$B139,INDIRECT("listResultBlock"&amp;$AV140),M$3,FALSE)),"",VLOOKUP(O$4&amp;$B139,INDIRECT("listResultBlock"&amp;$AV140),M$3,FALSE)),"")</f>
        <v/>
      </c>
      <c r="P140" s="32" t="str">
        <f t="shared" ref="P140" ca="1" si="2725">IF($B139&lt;=INDIRECT("areaNumBlock"&amp;$AV140),IF( ISBLANK(VLOOKUP(P$4&amp;$B139,INDIRECT("listResultBlock"&amp;$AV140),R$3,FALSE)),"",VLOOKUP(P$4&amp;$B139,INDIRECT("listResultBlock"&amp;$AV140),R$3,FALSE)),"")</f>
        <v/>
      </c>
      <c r="Q140" s="33" t="str">
        <f t="shared" ref="Q140" ca="1" si="2726">IF($B139&lt;=INDIRECT("areaNumBlock"&amp;$AV140),IF( ISBLANK(VLOOKUP(Q$4&amp;$B139,INDIRECT("listResultBlock"&amp;$AV140),Q$3,FALSE)),"",VLOOKUP(Q$4&amp;$B139,INDIRECT("listResultBlock"&amp;$AV140),Q$3,FALSE)),"")</f>
        <v/>
      </c>
      <c r="R140" s="34" t="str">
        <f t="shared" ref="R140" ca="1" si="2727">IF($B139&lt;=INDIRECT("areaNumBlock"&amp;$AV140),IF( ISBLANK(VLOOKUP(R$4&amp;$B139,INDIRECT("listResultBlock"&amp;$AV140),P$3,FALSE)),"",VLOOKUP(R$4&amp;$B139,INDIRECT("listResultBlock"&amp;$AV140),P$3,FALSE)),"")</f>
        <v/>
      </c>
      <c r="S140" s="32" t="str">
        <f t="shared" ref="S140" ca="1" si="2728">IF($B139&lt;=INDIRECT("areaNumBlock"&amp;$AV140),IF( ISBLANK(VLOOKUP(S$4&amp;$B139,INDIRECT("listResultBlock"&amp;$AV140),U$3,FALSE)),"",VLOOKUP(S$4&amp;$B139,INDIRECT("listResultBlock"&amp;$AV140),U$3,FALSE)),"")</f>
        <v/>
      </c>
      <c r="T140" s="33" t="str">
        <f t="shared" ref="T140" ca="1" si="2729">IF($B139&lt;=INDIRECT("areaNumBlock"&amp;$AV140),IF( ISBLANK(VLOOKUP(T$4&amp;$B139,INDIRECT("listResultBlock"&amp;$AV140),T$3,FALSE)),"",VLOOKUP(T$4&amp;$B139,INDIRECT("listResultBlock"&amp;$AV140),T$3,FALSE)),"")</f>
        <v/>
      </c>
      <c r="U140" s="34" t="str">
        <f t="shared" ref="U140" ca="1" si="2730">IF($B139&lt;=INDIRECT("areaNumBlock"&amp;$AV140),IF( ISBLANK(VLOOKUP(U$4&amp;$B139,INDIRECT("listResultBlock"&amp;$AV140),S$3,FALSE)),"",VLOOKUP(U$4&amp;$B139,INDIRECT("listResultBlock"&amp;$AV140),S$3,FALSE)),"")</f>
        <v/>
      </c>
      <c r="V140" s="32" t="str">
        <f t="shared" ref="V140" ca="1" si="2731">IF($B139&lt;=INDIRECT("areaNumBlock"&amp;$AV140),IF( ISBLANK(VLOOKUP(V$4&amp;$B139,INDIRECT("listResultBlock"&amp;$AV140),X$3,FALSE)),"",VLOOKUP(V$4&amp;$B139,INDIRECT("listResultBlock"&amp;$AV140),X$3,FALSE)),"")</f>
        <v/>
      </c>
      <c r="W140" s="33" t="str">
        <f t="shared" ref="W140" ca="1" si="2732">IF($B139&lt;=INDIRECT("areaNumBlock"&amp;$AV140),IF( ISBLANK(VLOOKUP(W$4&amp;$B139,INDIRECT("listResultBlock"&amp;$AV140),W$3,FALSE)),"",VLOOKUP(W$4&amp;$B139,INDIRECT("listResultBlock"&amp;$AV140),W$3,FALSE)),"")</f>
        <v/>
      </c>
      <c r="X140" s="34" t="str">
        <f t="shared" ref="X140" ca="1" si="2733">IF($B139&lt;=INDIRECT("areaNumBlock"&amp;$AV140),IF( ISBLANK(VLOOKUP(X$4&amp;$B139,INDIRECT("listResultBlock"&amp;$AV140),V$3,FALSE)),"",VLOOKUP(X$4&amp;$B139,INDIRECT("listResultBlock"&amp;$AV140),V$3,FALSE)),"")</f>
        <v/>
      </c>
      <c r="Y140" s="32" t="str">
        <f t="shared" ref="Y140" ca="1" si="2734">IF($B139&lt;=INDIRECT("areaNumBlock"&amp;$AV140),IF( ISBLANK(VLOOKUP(Y$4&amp;$B139,INDIRECT("listResultBlock"&amp;$AV140),AA$3,FALSE)),"",VLOOKUP(Y$4&amp;$B139,INDIRECT("listResultBlock"&amp;$AV140),AA$3,FALSE)),"")</f>
        <v/>
      </c>
      <c r="Z140" s="33" t="str">
        <f t="shared" ref="Z140" ca="1" si="2735">IF($B139&lt;=INDIRECT("areaNumBlock"&amp;$AV140),IF( ISBLANK(VLOOKUP(Z$4&amp;$B139,INDIRECT("listResultBlock"&amp;$AV140),Z$3,FALSE)),"",VLOOKUP(Z$4&amp;$B139,INDIRECT("listResultBlock"&amp;$AV140),Z$3,FALSE)),"")</f>
        <v/>
      </c>
      <c r="AA140" s="34" t="str">
        <f t="shared" ref="AA140" ca="1" si="2736">IF($B139&lt;=INDIRECT("areaNumBlock"&amp;$AV140),IF( ISBLANK(VLOOKUP(AA$4&amp;$B139,INDIRECT("listResultBlock"&amp;$AV140),Y$3,FALSE)),"",VLOOKUP(AA$4&amp;$B139,INDIRECT("listResultBlock"&amp;$AV140),Y$3,FALSE)),"")</f>
        <v/>
      </c>
      <c r="AB140" s="32" t="str">
        <f t="shared" ref="AB140" ca="1" si="2737">IF($B139&lt;=INDIRECT("areaNumBlock"&amp;$AV140),IF( ISBLANK(VLOOKUP(AB$4&amp;$B139,INDIRECT("listResultBlock"&amp;$AV140),AD$3,FALSE)),"",VLOOKUP(AB$4&amp;$B139,INDIRECT("listResultBlock"&amp;$AV140),AD$3,FALSE)),"")</f>
        <v/>
      </c>
      <c r="AC140" s="33" t="str">
        <f t="shared" ref="AC140" ca="1" si="2738">IF($B139&lt;=INDIRECT("areaNumBlock"&amp;$AV140),IF( ISBLANK(VLOOKUP(AC$4&amp;$B139,INDIRECT("listResultBlock"&amp;$AV140),AC$3,FALSE)),"",VLOOKUP(AC$4&amp;$B139,INDIRECT("listResultBlock"&amp;$AV140),AC$3,FALSE)),"")</f>
        <v/>
      </c>
      <c r="AD140" s="34" t="str">
        <f t="shared" ref="AD140" ca="1" si="2739">IF($B139&lt;=INDIRECT("areaNumBlock"&amp;$AV140),IF( ISBLANK(VLOOKUP(AD$4&amp;$B139,INDIRECT("listResultBlock"&amp;$AV140),AB$3,FALSE)),"",VLOOKUP(AD$4&amp;$B139,INDIRECT("listResultBlock"&amp;$AV140),AB$3,FALSE)),"")</f>
        <v/>
      </c>
      <c r="AE140" s="26"/>
      <c r="AF140" s="27"/>
      <c r="AG140" s="28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105"/>
      <c r="AT140" s="107"/>
      <c r="AU140" s="25">
        <f t="shared" ref="AU140:AV140" si="2740">AU139</f>
        <v>0</v>
      </c>
      <c r="AV140" s="25">
        <f t="shared" si="2740"/>
        <v>6</v>
      </c>
    </row>
    <row r="142" spans="1:48" ht="25.35" hidden="1" customHeight="1" outlineLevel="1" thickBot="1" x14ac:dyDescent="0.45">
      <c r="B142" s="44">
        <f ca="1">INDIRECT("areaNumBlock"&amp;AV142)</f>
        <v>0</v>
      </c>
      <c r="C142" s="14">
        <f ca="1">INDIRECT("areaNameBlock"&amp;AV142)</f>
        <v>0</v>
      </c>
      <c r="D142" s="75">
        <v>1</v>
      </c>
      <c r="E142" s="15">
        <v>1</v>
      </c>
      <c r="F142" s="76">
        <v>1</v>
      </c>
      <c r="G142" s="77">
        <v>2</v>
      </c>
      <c r="H142" s="15">
        <v>2</v>
      </c>
      <c r="I142" s="76">
        <v>2</v>
      </c>
      <c r="J142" s="77">
        <v>3</v>
      </c>
      <c r="K142" s="15">
        <v>3</v>
      </c>
      <c r="L142" s="76">
        <v>3</v>
      </c>
      <c r="M142" s="77">
        <v>4</v>
      </c>
      <c r="N142" s="15">
        <v>4</v>
      </c>
      <c r="O142" s="76">
        <v>4</v>
      </c>
      <c r="P142" s="77">
        <v>5</v>
      </c>
      <c r="Q142" s="15">
        <v>5</v>
      </c>
      <c r="R142" s="76">
        <v>5</v>
      </c>
      <c r="S142" s="77">
        <v>6</v>
      </c>
      <c r="T142" s="15">
        <v>6</v>
      </c>
      <c r="U142" s="76">
        <v>6</v>
      </c>
      <c r="V142" s="77">
        <v>7</v>
      </c>
      <c r="W142" s="15">
        <v>7</v>
      </c>
      <c r="X142" s="76">
        <v>7</v>
      </c>
      <c r="Y142" s="77">
        <v>8</v>
      </c>
      <c r="Z142" s="15">
        <v>8</v>
      </c>
      <c r="AA142" s="76">
        <v>8</v>
      </c>
      <c r="AB142" s="77">
        <v>9</v>
      </c>
      <c r="AC142" s="15">
        <v>9</v>
      </c>
      <c r="AD142" s="76">
        <v>9</v>
      </c>
      <c r="AE142" s="77">
        <v>10</v>
      </c>
      <c r="AF142" s="16">
        <v>10</v>
      </c>
      <c r="AG142" s="76">
        <v>10</v>
      </c>
      <c r="AH142" s="38" t="s">
        <v>40</v>
      </c>
      <c r="AI142" s="38" t="s">
        <v>41</v>
      </c>
      <c r="AJ142" s="38" t="s">
        <v>41</v>
      </c>
      <c r="AK142" s="38" t="s">
        <v>42</v>
      </c>
      <c r="AL142" s="38" t="s">
        <v>43</v>
      </c>
      <c r="AM142" s="38"/>
      <c r="AN142" s="38" t="s">
        <v>44</v>
      </c>
      <c r="AO142" s="38" t="s">
        <v>45</v>
      </c>
      <c r="AP142" s="38" t="s">
        <v>45</v>
      </c>
      <c r="AQ142" s="38" t="s">
        <v>46</v>
      </c>
      <c r="AR142" s="38" t="s">
        <v>47</v>
      </c>
      <c r="AS142" s="38" t="s">
        <v>48</v>
      </c>
      <c r="AT142" s="18" t="s">
        <v>49</v>
      </c>
      <c r="AU142" s="72">
        <v>0</v>
      </c>
      <c r="AV142" s="21">
        <v>7</v>
      </c>
    </row>
    <row r="143" spans="1:48" ht="30" hidden="1" customHeight="1" outlineLevel="1" x14ac:dyDescent="0.4">
      <c r="B143" s="19"/>
      <c r="C143" s="79" t="str">
        <f ca="1">IF(B142=0,"","残り "&amp;(COMBIN(B142,2)-(SUM(AH144:AH163)/2))&amp;" 試合")</f>
        <v/>
      </c>
      <c r="D143" s="113" t="str">
        <f ca="1">IF(E142&lt;=INDIRECT("areaNumBlock"&amp;$AV143),INDEX(INDIRECT("listTeamBlock"&amp;$AV143&amp;"c"),E142),"")</f>
        <v/>
      </c>
      <c r="E143" s="114"/>
      <c r="F143" s="114"/>
      <c r="G143" s="113" t="str">
        <f t="shared" ref="G143" ca="1" si="2741">IF(H142&lt;=INDIRECT("areaNumBlock"&amp;$AV143),INDEX(INDIRECT("listTeamBlock"&amp;$AV143&amp;"c"),H142),"")</f>
        <v/>
      </c>
      <c r="H143" s="114"/>
      <c r="I143" s="114"/>
      <c r="J143" s="113" t="str">
        <f t="shared" ref="J143" ca="1" si="2742">IF(K142&lt;=INDIRECT("areaNumBlock"&amp;$AV143),INDEX(INDIRECT("listTeamBlock"&amp;$AV143&amp;"c"),K142),"")</f>
        <v/>
      </c>
      <c r="K143" s="114"/>
      <c r="L143" s="114"/>
      <c r="M143" s="113" t="str">
        <f t="shared" ref="M143" ca="1" si="2743">IF(N142&lt;=INDIRECT("areaNumBlock"&amp;$AV143),INDEX(INDIRECT("listTeamBlock"&amp;$AV143&amp;"c"),N142),"")</f>
        <v/>
      </c>
      <c r="N143" s="114"/>
      <c r="O143" s="114"/>
      <c r="P143" s="113" t="str">
        <f t="shared" ref="P143" ca="1" si="2744">IF(Q142&lt;=INDIRECT("areaNumBlock"&amp;$AV143),INDEX(INDIRECT("listTeamBlock"&amp;$AV143&amp;"c"),Q142),"")</f>
        <v/>
      </c>
      <c r="Q143" s="114"/>
      <c r="R143" s="114"/>
      <c r="S143" s="113" t="str">
        <f t="shared" ref="S143" ca="1" si="2745">IF(T142&lt;=INDIRECT("areaNumBlock"&amp;$AV143),INDEX(INDIRECT("listTeamBlock"&amp;$AV143&amp;"c"),T142),"")</f>
        <v/>
      </c>
      <c r="T143" s="114"/>
      <c r="U143" s="114"/>
      <c r="V143" s="113" t="str">
        <f t="shared" ref="V143" ca="1" si="2746">IF(W142&lt;=INDIRECT("areaNumBlock"&amp;$AV143),INDEX(INDIRECT("listTeamBlock"&amp;$AV143&amp;"c"),W142),"")</f>
        <v/>
      </c>
      <c r="W143" s="114"/>
      <c r="X143" s="114"/>
      <c r="Y143" s="113" t="str">
        <f t="shared" ref="Y143" ca="1" si="2747">IF(Z142&lt;=INDIRECT("areaNumBlock"&amp;$AV143),INDEX(INDIRECT("listTeamBlock"&amp;$AV143&amp;"c"),Z142),"")</f>
        <v/>
      </c>
      <c r="Z143" s="114"/>
      <c r="AA143" s="114"/>
      <c r="AB143" s="113" t="str">
        <f t="shared" ref="AB143" ca="1" si="2748">IF(AC142&lt;=INDIRECT("areaNumBlock"&amp;$AV143),INDEX(INDIRECT("listTeamBlock"&amp;$AV143&amp;"c"),AC142),"")</f>
        <v/>
      </c>
      <c r="AC143" s="114"/>
      <c r="AD143" s="114"/>
      <c r="AE143" s="113" t="str">
        <f t="shared" ref="AE143" ca="1" si="2749">IF(AF142&lt;=INDIRECT("areaNumBlock"&amp;$AV143),INDEX(INDIRECT("listTeamBlock"&amp;$AV143&amp;"c"),AF142),"")</f>
        <v/>
      </c>
      <c r="AF143" s="114"/>
      <c r="AG143" s="114"/>
      <c r="AH143" s="20" t="s">
        <v>50</v>
      </c>
      <c r="AI143" s="20" t="s">
        <v>51</v>
      </c>
      <c r="AJ143" s="20" t="s">
        <v>52</v>
      </c>
      <c r="AK143" s="20" t="s">
        <v>53</v>
      </c>
      <c r="AL143" s="20" t="s">
        <v>54</v>
      </c>
      <c r="AM143" s="20" t="s">
        <v>55</v>
      </c>
      <c r="AN143" s="20" t="s">
        <v>56</v>
      </c>
      <c r="AO143" s="20" t="s">
        <v>57</v>
      </c>
      <c r="AP143" s="20" t="s">
        <v>51</v>
      </c>
      <c r="AQ143" s="20" t="s">
        <v>51</v>
      </c>
      <c r="AR143" s="20" t="s">
        <v>58</v>
      </c>
      <c r="AS143" s="20" t="s">
        <v>59</v>
      </c>
      <c r="AT143" s="21"/>
      <c r="AU143" s="21">
        <f>AU142</f>
        <v>0</v>
      </c>
      <c r="AV143" s="21">
        <f>AV142</f>
        <v>7</v>
      </c>
    </row>
    <row r="144" spans="1:48" ht="21" hidden="1" customHeight="1" outlineLevel="1" x14ac:dyDescent="0.4">
      <c r="A144" s="7"/>
      <c r="B144" s="96">
        <v>1</v>
      </c>
      <c r="C144" s="98" t="str">
        <f ca="1">IF(B144&lt;=INDIRECT("areaNumBlock"&amp;$AV144),INDEX(INDIRECT("listTeamBlock"&amp;$AV144&amp;"b"),B144),"")</f>
        <v/>
      </c>
      <c r="D144" s="22"/>
      <c r="E144" s="23"/>
      <c r="F144" s="24"/>
      <c r="G144" s="112" t="str">
        <f ca="1">IF(OR(G145="",I145=""),"",IF(G145&gt;I145,"〇",IF(G145&lt;I145,IF(H145="◎","不","×"),"△")))</f>
        <v/>
      </c>
      <c r="H144" s="112"/>
      <c r="I144" s="112"/>
      <c r="J144" s="112" t="str">
        <f t="shared" ref="J144" ca="1" si="2750">IF(OR(J145="",L145=""),"",IF(J145&gt;L145,"〇",IF(J145&lt;L145,IF(K145="◎","不","×"),"△")))</f>
        <v/>
      </c>
      <c r="K144" s="112"/>
      <c r="L144" s="112"/>
      <c r="M144" s="112" t="str">
        <f t="shared" ref="M144" ca="1" si="2751">IF(OR(M145="",O145=""),"",IF(M145&gt;O145,"〇",IF(M145&lt;O145,IF(N145="◎","不","×"),"△")))</f>
        <v/>
      </c>
      <c r="N144" s="112"/>
      <c r="O144" s="112"/>
      <c r="P144" s="112" t="str">
        <f t="shared" ref="P144" ca="1" si="2752">IF(OR(P145="",R145=""),"",IF(P145&gt;R145,"〇",IF(P145&lt;R145,IF(Q145="◎","不","×"),"△")))</f>
        <v/>
      </c>
      <c r="Q144" s="112"/>
      <c r="R144" s="112"/>
      <c r="S144" s="112" t="str">
        <f t="shared" ref="S144" ca="1" si="2753">IF(OR(S145="",U145=""),"",IF(S145&gt;U145,"〇",IF(S145&lt;U145,IF(T145="◎","不","×"),"△")))</f>
        <v/>
      </c>
      <c r="T144" s="112"/>
      <c r="U144" s="112"/>
      <c r="V144" s="112" t="str">
        <f t="shared" ref="V144" ca="1" si="2754">IF(OR(V145="",X145=""),"",IF(V145&gt;X145,"〇",IF(V145&lt;X145,IF(W145="◎","不","×"),"△")))</f>
        <v/>
      </c>
      <c r="W144" s="112"/>
      <c r="X144" s="112"/>
      <c r="Y144" s="112" t="str">
        <f t="shared" ref="Y144" ca="1" si="2755">IF(OR(Y145="",AA145=""),"",IF(Y145&gt;AA145,"〇",IF(Y145&lt;AA145,IF(Z145="◎","不","×"),"△")))</f>
        <v/>
      </c>
      <c r="Z144" s="112"/>
      <c r="AA144" s="112"/>
      <c r="AB144" s="112" t="str">
        <f t="shared" ref="AB144" ca="1" si="2756">IF(OR(AB145="",AD145=""),"",IF(AB145&gt;AD145,"〇",IF(AB145&lt;AD145,IF(AC145="◎","不","×"),"△")))</f>
        <v/>
      </c>
      <c r="AC144" s="112"/>
      <c r="AD144" s="112"/>
      <c r="AE144" s="112" t="str">
        <f t="shared" ref="AE144" ca="1" si="2757">IF(OR(AE145="",AG145=""),"",IF(AE145&gt;AG145,"〇",IF(AE145&lt;AG145,IF(AF145="◎","不","×"),"△")))</f>
        <v/>
      </c>
      <c r="AF144" s="112"/>
      <c r="AG144" s="112"/>
      <c r="AH144" s="95" t="str">
        <f ca="1">IF(B144&lt;=INDIRECT("areaNumBlock"&amp;$AV145),SUM(AJ144:AM145),"")</f>
        <v/>
      </c>
      <c r="AI144" s="93" t="str">
        <f ca="1">IF(B144&lt;=INDIRECT("areaNumBlock"&amp;$AV145),AJ144*3+AL144-(AM144*4),"")</f>
        <v/>
      </c>
      <c r="AJ144" s="95" t="str">
        <f ca="1">IF($B144&lt;=INDIRECT("areaNumBlock"&amp;$AV145),COUNTIF($D144:$AG145,AJ$5),"")</f>
        <v/>
      </c>
      <c r="AK144" s="95" t="str">
        <f ca="1">IF($B144&lt;=INDIRECT("areaNumBlock"&amp;$AV145),COUNTIF($D144:$AG145,AK$5),"")</f>
        <v/>
      </c>
      <c r="AL144" s="95" t="str">
        <f ca="1">IF($B144&lt;=INDIRECT("areaNumBlock"&amp;$AV145),COUNTIF($D144:$AG145,AL$5),"")</f>
        <v/>
      </c>
      <c r="AM144" s="95" t="str">
        <f ca="1">IF($B144&lt;=INDIRECT("areaNumBlock"&amp;$AV145),COUNTIF($D144:$AG145,AM$5),"")</f>
        <v/>
      </c>
      <c r="AN144" s="95"/>
      <c r="AO144" s="93" t="str">
        <f ca="1">IF(B144&lt;=INDIRECT("areaNumBlock"&amp;$AV145),AP144-AQ144,"")</f>
        <v/>
      </c>
      <c r="AP144" s="95" t="str">
        <f ca="1">IF(B144&lt;=INDIRECT("areaNumBlock"&amp;$AV145),SUM(D145,G145,J145,M145,P145,S145,V145,Y145,AB145,AE145),"")</f>
        <v/>
      </c>
      <c r="AQ144" s="95" t="str">
        <f ca="1">IF(B144&lt;=INDIRECT("areaNumBlock"&amp;$AV145),SUM(F145,I145,L145,O145,R145,U145,X145,AA145,AD145,AG145),"")</f>
        <v/>
      </c>
      <c r="AR144" s="95"/>
      <c r="AS144" s="104" t="str">
        <f ca="1">IF(AND(AU144=1,B144&lt;=INDIRECT("areaNumBlock"&amp;$AV145)),RANK(AT144,INDIRECT("areaRank"&amp;$AV145),0),"")</f>
        <v/>
      </c>
      <c r="AT144" s="106" t="str">
        <f ca="1">IF(B144&lt;=INDIRECT("areaNumBlock"&amp;$AV145),AI144*1000000+AN144*100000+AO144*1000+AP144*10+AR144,"")</f>
        <v/>
      </c>
      <c r="AU144" s="25">
        <f>AU143</f>
        <v>0</v>
      </c>
      <c r="AV144" s="25">
        <f>AV143</f>
        <v>7</v>
      </c>
    </row>
    <row r="145" spans="1:48" ht="21" hidden="1" customHeight="1" outlineLevel="1" x14ac:dyDescent="0.4">
      <c r="A145" s="7"/>
      <c r="B145" s="97"/>
      <c r="C145" s="99"/>
      <c r="D145" s="26"/>
      <c r="E145" s="27"/>
      <c r="F145" s="28"/>
      <c r="G145" s="29" t="str">
        <f ca="1">IF(G$4&lt;=INDIRECT("areaNumBlock"&amp;$AV145),IF( ISBLANK(VLOOKUP($B144&amp;G$4,INDIRECT("listResultBlock"&amp;$AV145),G$3,FALSE)),"",VLOOKUP($B144&amp;G$4,INDIRECT("listResultBlock"&amp;$AV145),G$3,FALSE)),"")</f>
        <v/>
      </c>
      <c r="H145" s="30" t="str">
        <f ca="1">IF(H$4&lt;=INDIRECT("areaNumBlock"&amp;$AV145),IF( ISBLANK(VLOOKUP($B144&amp;H$4,INDIRECT("listResultBlock"&amp;$AV145),H$3,FALSE)),"",VLOOKUP($B144&amp;H$4,INDIRECT("listResultBlock"&amp;$AV145),H$3,FALSE)),"")</f>
        <v/>
      </c>
      <c r="I145" s="31" t="str">
        <f ca="1">IF(I$4&lt;=INDIRECT("areaNumBlock"&amp;$AV145),IF( ISBLANK(VLOOKUP($B144&amp;I$4,INDIRECT("listResultBlock"&amp;$AV145),I$3,FALSE)),"",VLOOKUP($B144&amp;I$4,INDIRECT("listResultBlock"&amp;$AV145),I$3,FALSE)),"")</f>
        <v/>
      </c>
      <c r="J145" s="29" t="str">
        <f t="shared" ref="J145" ca="1" si="2758">IF(J$4&lt;=INDIRECT("areaNumBlock"&amp;$AV145),IF( ISBLANK(VLOOKUP($B144&amp;J$4,INDIRECT("listResultBlock"&amp;$AV145),J$3,FALSE)),"",VLOOKUP($B144&amp;J$4,INDIRECT("listResultBlock"&amp;$AV145),J$3,FALSE)),"")</f>
        <v/>
      </c>
      <c r="K145" s="30" t="str">
        <f t="shared" ref="K145" ca="1" si="2759">IF(K$4&lt;=INDIRECT("areaNumBlock"&amp;$AV145),IF( ISBLANK(VLOOKUP($B144&amp;K$4,INDIRECT("listResultBlock"&amp;$AV145),K$3,FALSE)),"",VLOOKUP($B144&amp;K$4,INDIRECT("listResultBlock"&amp;$AV145),K$3,FALSE)),"")</f>
        <v/>
      </c>
      <c r="L145" s="31" t="str">
        <f t="shared" ref="L145" ca="1" si="2760">IF(L$4&lt;=INDIRECT("areaNumBlock"&amp;$AV145),IF( ISBLANK(VLOOKUP($B144&amp;L$4,INDIRECT("listResultBlock"&amp;$AV145),L$3,FALSE)),"",VLOOKUP($B144&amp;L$4,INDIRECT("listResultBlock"&amp;$AV145),L$3,FALSE)),"")</f>
        <v/>
      </c>
      <c r="M145" s="29" t="str">
        <f t="shared" ref="M145" ca="1" si="2761">IF(M$4&lt;=INDIRECT("areaNumBlock"&amp;$AV145),IF( ISBLANK(VLOOKUP($B144&amp;M$4,INDIRECT("listResultBlock"&amp;$AV145),M$3,FALSE)),"",VLOOKUP($B144&amp;M$4,INDIRECT("listResultBlock"&amp;$AV145),M$3,FALSE)),"")</f>
        <v/>
      </c>
      <c r="N145" s="30" t="str">
        <f t="shared" ref="N145" ca="1" si="2762">IF(N$4&lt;=INDIRECT("areaNumBlock"&amp;$AV145),IF( ISBLANK(VLOOKUP($B144&amp;N$4,INDIRECT("listResultBlock"&amp;$AV145),N$3,FALSE)),"",VLOOKUP($B144&amp;N$4,INDIRECT("listResultBlock"&amp;$AV145),N$3,FALSE)),"")</f>
        <v/>
      </c>
      <c r="O145" s="31" t="str">
        <f t="shared" ref="O145" ca="1" si="2763">IF(O$4&lt;=INDIRECT("areaNumBlock"&amp;$AV145),IF( ISBLANK(VLOOKUP($B144&amp;O$4,INDIRECT("listResultBlock"&amp;$AV145),O$3,FALSE)),"",VLOOKUP($B144&amp;O$4,INDIRECT("listResultBlock"&amp;$AV145),O$3,FALSE)),"")</f>
        <v/>
      </c>
      <c r="P145" s="29" t="str">
        <f t="shared" ref="P145" ca="1" si="2764">IF(P$4&lt;=INDIRECT("areaNumBlock"&amp;$AV145),IF( ISBLANK(VLOOKUP($B144&amp;P$4,INDIRECT("listResultBlock"&amp;$AV145),P$3,FALSE)),"",VLOOKUP($B144&amp;P$4,INDIRECT("listResultBlock"&amp;$AV145),P$3,FALSE)),"")</f>
        <v/>
      </c>
      <c r="Q145" s="30" t="str">
        <f t="shared" ref="Q145" ca="1" si="2765">IF(Q$4&lt;=INDIRECT("areaNumBlock"&amp;$AV145),IF( ISBLANK(VLOOKUP($B144&amp;Q$4,INDIRECT("listResultBlock"&amp;$AV145),Q$3,FALSE)),"",VLOOKUP($B144&amp;Q$4,INDIRECT("listResultBlock"&amp;$AV145),Q$3,FALSE)),"")</f>
        <v/>
      </c>
      <c r="R145" s="31" t="str">
        <f t="shared" ref="R145" ca="1" si="2766">IF(R$4&lt;=INDIRECT("areaNumBlock"&amp;$AV145),IF( ISBLANK(VLOOKUP($B144&amp;R$4,INDIRECT("listResultBlock"&amp;$AV145),R$3,FALSE)),"",VLOOKUP($B144&amp;R$4,INDIRECT("listResultBlock"&amp;$AV145),R$3,FALSE)),"")</f>
        <v/>
      </c>
      <c r="S145" s="29" t="str">
        <f t="shared" ref="S145" ca="1" si="2767">IF(S$4&lt;=INDIRECT("areaNumBlock"&amp;$AV145),IF( ISBLANK(VLOOKUP($B144&amp;S$4,INDIRECT("listResultBlock"&amp;$AV145),S$3,FALSE)),"",VLOOKUP($B144&amp;S$4,INDIRECT("listResultBlock"&amp;$AV145),S$3,FALSE)),"")</f>
        <v/>
      </c>
      <c r="T145" s="30" t="str">
        <f t="shared" ref="T145" ca="1" si="2768">IF(T$4&lt;=INDIRECT("areaNumBlock"&amp;$AV145),IF( ISBLANK(VLOOKUP($B144&amp;T$4,INDIRECT("listResultBlock"&amp;$AV145),T$3,FALSE)),"",VLOOKUP($B144&amp;T$4,INDIRECT("listResultBlock"&amp;$AV145),T$3,FALSE)),"")</f>
        <v/>
      </c>
      <c r="U145" s="31" t="str">
        <f t="shared" ref="U145" ca="1" si="2769">IF(U$4&lt;=INDIRECT("areaNumBlock"&amp;$AV145),IF( ISBLANK(VLOOKUP($B144&amp;U$4,INDIRECT("listResultBlock"&amp;$AV145),U$3,FALSE)),"",VLOOKUP($B144&amp;U$4,INDIRECT("listResultBlock"&amp;$AV145),U$3,FALSE)),"")</f>
        <v/>
      </c>
      <c r="V145" s="29" t="str">
        <f t="shared" ref="V145" ca="1" si="2770">IF(V$4&lt;=INDIRECT("areaNumBlock"&amp;$AV145),IF( ISBLANK(VLOOKUP($B144&amp;V$4,INDIRECT("listResultBlock"&amp;$AV145),V$3,FALSE)),"",VLOOKUP($B144&amp;V$4,INDIRECT("listResultBlock"&amp;$AV145),V$3,FALSE)),"")</f>
        <v/>
      </c>
      <c r="W145" s="30" t="str">
        <f t="shared" ref="W145" ca="1" si="2771">IF(W$4&lt;=INDIRECT("areaNumBlock"&amp;$AV145),IF( ISBLANK(VLOOKUP($B144&amp;W$4,INDIRECT("listResultBlock"&amp;$AV145),W$3,FALSE)),"",VLOOKUP($B144&amp;W$4,INDIRECT("listResultBlock"&amp;$AV145),W$3,FALSE)),"")</f>
        <v/>
      </c>
      <c r="X145" s="31" t="str">
        <f t="shared" ref="X145" ca="1" si="2772">IF(X$4&lt;=INDIRECT("areaNumBlock"&amp;$AV145),IF( ISBLANK(VLOOKUP($B144&amp;X$4,INDIRECT("listResultBlock"&amp;$AV145),X$3,FALSE)),"",VLOOKUP($B144&amp;X$4,INDIRECT("listResultBlock"&amp;$AV145),X$3,FALSE)),"")</f>
        <v/>
      </c>
      <c r="Y145" s="29" t="str">
        <f t="shared" ref="Y145" ca="1" si="2773">IF(Y$4&lt;=INDIRECT("areaNumBlock"&amp;$AV145),IF( ISBLANK(VLOOKUP($B144&amp;Y$4,INDIRECT("listResultBlock"&amp;$AV145),Y$3,FALSE)),"",VLOOKUP($B144&amp;Y$4,INDIRECT("listResultBlock"&amp;$AV145),Y$3,FALSE)),"")</f>
        <v/>
      </c>
      <c r="Z145" s="30" t="str">
        <f t="shared" ref="Z145" ca="1" si="2774">IF(Z$4&lt;=INDIRECT("areaNumBlock"&amp;$AV145),IF( ISBLANK(VLOOKUP($B144&amp;Z$4,INDIRECT("listResultBlock"&amp;$AV145),Z$3,FALSE)),"",VLOOKUP($B144&amp;Z$4,INDIRECT("listResultBlock"&amp;$AV145),Z$3,FALSE)),"")</f>
        <v/>
      </c>
      <c r="AA145" s="31" t="str">
        <f t="shared" ref="AA145" ca="1" si="2775">IF(AA$4&lt;=INDIRECT("areaNumBlock"&amp;$AV145),IF( ISBLANK(VLOOKUP($B144&amp;AA$4,INDIRECT("listResultBlock"&amp;$AV145),AA$3,FALSE)),"",VLOOKUP($B144&amp;AA$4,INDIRECT("listResultBlock"&amp;$AV145),AA$3,FALSE)),"")</f>
        <v/>
      </c>
      <c r="AB145" s="29" t="str">
        <f t="shared" ref="AB145" ca="1" si="2776">IF(AB$4&lt;=INDIRECT("areaNumBlock"&amp;$AV145),IF( ISBLANK(VLOOKUP($B144&amp;AB$4,INDIRECT("listResultBlock"&amp;$AV145),AB$3,FALSE)),"",VLOOKUP($B144&amp;AB$4,INDIRECT("listResultBlock"&amp;$AV145),AB$3,FALSE)),"")</f>
        <v/>
      </c>
      <c r="AC145" s="30" t="str">
        <f t="shared" ref="AC145" ca="1" si="2777">IF(AC$4&lt;=INDIRECT("areaNumBlock"&amp;$AV145),IF( ISBLANK(VLOOKUP($B144&amp;AC$4,INDIRECT("listResultBlock"&amp;$AV145),AC$3,FALSE)),"",VLOOKUP($B144&amp;AC$4,INDIRECT("listResultBlock"&amp;$AV145),AC$3,FALSE)),"")</f>
        <v/>
      </c>
      <c r="AD145" s="31" t="str">
        <f t="shared" ref="AD145" ca="1" si="2778">IF(AD$4&lt;=INDIRECT("areaNumBlock"&amp;$AV145),IF( ISBLANK(VLOOKUP($B144&amp;AD$4,INDIRECT("listResultBlock"&amp;$AV145),AD$3,FALSE)),"",VLOOKUP($B144&amp;AD$4,INDIRECT("listResultBlock"&amp;$AV145),AD$3,FALSE)),"")</f>
        <v/>
      </c>
      <c r="AE145" s="29" t="str">
        <f t="shared" ref="AE145" ca="1" si="2779">IF(AE$4&lt;=INDIRECT("areaNumBlock"&amp;$AV145),IF( ISBLANK(VLOOKUP($B144&amp;AE$4,INDIRECT("listResultBlock"&amp;$AV145),AE$3,FALSE)),"",VLOOKUP($B144&amp;AE$4,INDIRECT("listResultBlock"&amp;$AV145),AE$3,FALSE)),"")</f>
        <v/>
      </c>
      <c r="AF145" s="30" t="str">
        <f t="shared" ref="AF145" ca="1" si="2780">IF(AF$4&lt;=INDIRECT("areaNumBlock"&amp;$AV145),IF( ISBLANK(VLOOKUP($B144&amp;AF$4,INDIRECT("listResultBlock"&amp;$AV145),AF$3,FALSE)),"",VLOOKUP($B144&amp;AF$4,INDIRECT("listResultBlock"&amp;$AV145),AF$3,FALSE)),"")</f>
        <v/>
      </c>
      <c r="AG145" s="31" t="str">
        <f t="shared" ref="AG145" ca="1" si="2781">IF(AG$4&lt;=INDIRECT("areaNumBlock"&amp;$AV145),IF( ISBLANK(VLOOKUP($B144&amp;AG$4,INDIRECT("listResultBlock"&amp;$AV145),AG$3,FALSE)),"",VLOOKUP($B144&amp;AG$4,INDIRECT("listResultBlock"&amp;$AV145),AG$3,FALSE)),"")</f>
        <v/>
      </c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105"/>
      <c r="AT145" s="107"/>
      <c r="AU145" s="25">
        <f t="shared" ref="AU145:AV145" si="2782">AU144</f>
        <v>0</v>
      </c>
      <c r="AV145" s="25">
        <f t="shared" si="2782"/>
        <v>7</v>
      </c>
    </row>
    <row r="146" spans="1:48" ht="21" hidden="1" customHeight="1" outlineLevel="1" x14ac:dyDescent="0.4">
      <c r="A146" s="7"/>
      <c r="B146" s="96">
        <v>2</v>
      </c>
      <c r="C146" s="98" t="str">
        <f t="shared" ref="C146" ca="1" si="2783">IF(B146&lt;=INDIRECT("areaNumBlock"&amp;$AV146),INDEX(INDIRECT("listTeamBlock"&amp;$AV146&amp;"b"),B146),"")</f>
        <v/>
      </c>
      <c r="D146" s="100" t="str">
        <f ca="1">IF(OR(D147="",F147=""),"",IF(D147&gt;F147,"〇",IF(D147&lt;F147,IF(E147="◎","不","×"),"△")))</f>
        <v/>
      </c>
      <c r="E146" s="100"/>
      <c r="F146" s="100"/>
      <c r="G146" s="22"/>
      <c r="H146" s="23"/>
      <c r="I146" s="24"/>
      <c r="J146" s="100" t="str">
        <f t="shared" ref="J146" ca="1" si="2784">IF(OR(J147="",L147=""),"",IF(J147&gt;L147,"〇",IF(J147&lt;L147,IF(K147="◎","不","×"),"△")))</f>
        <v/>
      </c>
      <c r="K146" s="100"/>
      <c r="L146" s="100"/>
      <c r="M146" s="100" t="str">
        <f t="shared" ref="M146" ca="1" si="2785">IF(OR(M147="",O147=""),"",IF(M147&gt;O147,"〇",IF(M147&lt;O147,IF(N147="◎","不","×"),"△")))</f>
        <v/>
      </c>
      <c r="N146" s="100"/>
      <c r="O146" s="100"/>
      <c r="P146" s="100" t="str">
        <f t="shared" ref="P146" ca="1" si="2786">IF(OR(P147="",R147=""),"",IF(P147&gt;R147,"〇",IF(P147&lt;R147,IF(Q147="◎","不","×"),"△")))</f>
        <v/>
      </c>
      <c r="Q146" s="100"/>
      <c r="R146" s="100"/>
      <c r="S146" s="100" t="str">
        <f t="shared" ref="S146" ca="1" si="2787">IF(OR(S147="",U147=""),"",IF(S147&gt;U147,"〇",IF(S147&lt;U147,IF(T147="◎","不","×"),"△")))</f>
        <v/>
      </c>
      <c r="T146" s="100"/>
      <c r="U146" s="100"/>
      <c r="V146" s="100" t="str">
        <f t="shared" ref="V146" ca="1" si="2788">IF(OR(V147="",X147=""),"",IF(V147&gt;X147,"〇",IF(V147&lt;X147,IF(W147="◎","不","×"),"△")))</f>
        <v/>
      </c>
      <c r="W146" s="100"/>
      <c r="X146" s="100"/>
      <c r="Y146" s="100" t="str">
        <f t="shared" ref="Y146" ca="1" si="2789">IF(OR(Y147="",AA147=""),"",IF(Y147&gt;AA147,"〇",IF(Y147&lt;AA147,IF(Z147="◎","不","×"),"△")))</f>
        <v/>
      </c>
      <c r="Z146" s="100"/>
      <c r="AA146" s="100"/>
      <c r="AB146" s="100" t="str">
        <f t="shared" ref="AB146" ca="1" si="2790">IF(OR(AB147="",AD147=""),"",IF(AB147&gt;AD147,"〇",IF(AB147&lt;AD147,IF(AC147="◎","不","×"),"△")))</f>
        <v/>
      </c>
      <c r="AC146" s="100"/>
      <c r="AD146" s="100"/>
      <c r="AE146" s="100" t="str">
        <f t="shared" ref="AE146" ca="1" si="2791">IF(OR(AE147="",AG147=""),"",IF(AE147&gt;AG147,"〇",IF(AE147&lt;AG147,IF(AF147="◎","不","×"),"△")))</f>
        <v/>
      </c>
      <c r="AF146" s="100"/>
      <c r="AG146" s="100"/>
      <c r="AH146" s="95" t="str">
        <f t="shared" ref="AH146" ca="1" si="2792">IF(B146&lt;=INDIRECT("areaNumBlock"&amp;$AV147),SUM(AJ146:AM147),"")</f>
        <v/>
      </c>
      <c r="AI146" s="93" t="str">
        <f t="shared" ref="AI146" ca="1" si="2793">IF(B146&lt;=INDIRECT("areaNumBlock"&amp;$AV147),AJ146*3+AL146-(AM146*4),"")</f>
        <v/>
      </c>
      <c r="AJ146" s="95" t="str">
        <f t="shared" ref="AJ146:AM146" ca="1" si="2794">IF($B146&lt;=INDIRECT("areaNumBlock"&amp;$AV147),COUNTIF($D146:$AG147,AJ$5),"")</f>
        <v/>
      </c>
      <c r="AK146" s="95" t="str">
        <f t="shared" ca="1" si="2794"/>
        <v/>
      </c>
      <c r="AL146" s="95" t="str">
        <f t="shared" ca="1" si="2794"/>
        <v/>
      </c>
      <c r="AM146" s="95" t="str">
        <f t="shared" ca="1" si="2794"/>
        <v/>
      </c>
      <c r="AN146" s="95"/>
      <c r="AO146" s="93" t="str">
        <f t="shared" ref="AO146" ca="1" si="2795">IF(B146&lt;=INDIRECT("areaNumBlock"&amp;$AV147),AP146-AQ146,"")</f>
        <v/>
      </c>
      <c r="AP146" s="95" t="str">
        <f t="shared" ref="AP146" ca="1" si="2796">IF(B146&lt;=INDIRECT("areaNumBlock"&amp;$AV147),SUM(D147,G147,J147,M147,P147,S147,V147,Y147,AB147,AE147),"")</f>
        <v/>
      </c>
      <c r="AQ146" s="95" t="str">
        <f t="shared" ref="AQ146" ca="1" si="2797">IF(B146&lt;=INDIRECT("areaNumBlock"&amp;$AV147),SUM(F147,I147,L147,O147,R147,U147,X147,AA147,AD147,AG147),"")</f>
        <v/>
      </c>
      <c r="AR146" s="95"/>
      <c r="AS146" s="104" t="str">
        <f t="shared" ref="AS146" ca="1" si="2798">IF(AND(AU146=1,B146&lt;=INDIRECT("areaNumBlock"&amp;$AV147)),RANK(AT146,INDIRECT("areaRank"&amp;$AV147),0),"")</f>
        <v/>
      </c>
      <c r="AT146" s="106" t="str">
        <f t="shared" ref="AT146" ca="1" si="2799">IF(B146&lt;=INDIRECT("areaNumBlock"&amp;$AV147),AI146*1000000+AN146*100000+AO146*1000+AP146*10+AR146,"")</f>
        <v/>
      </c>
      <c r="AU146" s="25">
        <f t="shared" ref="AU146:AV146" si="2800">AU145</f>
        <v>0</v>
      </c>
      <c r="AV146" s="25">
        <f t="shared" si="2800"/>
        <v>7</v>
      </c>
    </row>
    <row r="147" spans="1:48" ht="21" hidden="1" customHeight="1" outlineLevel="1" x14ac:dyDescent="0.4">
      <c r="A147" s="7"/>
      <c r="B147" s="97"/>
      <c r="C147" s="99"/>
      <c r="D147" s="32" t="str">
        <f ca="1">IF($B146&lt;=INDIRECT("areaNumBlock"&amp;$AV147),IF( ISBLANK(VLOOKUP(D$4&amp;$B146,INDIRECT("listResultBlock"&amp;$AV147),F$3,FALSE)),"",VLOOKUP(D$4&amp;$B146,INDIRECT("listResultBlock"&amp;$AV147),F$3,FALSE)),"")</f>
        <v/>
      </c>
      <c r="E147" s="33" t="str">
        <f ca="1">IF($B146&lt;=INDIRECT("areaNumBlock"&amp;$AV147),IF( ISBLANK(VLOOKUP(E$4&amp;$B146,INDIRECT("listResultBlock"&amp;$AV147),E$3,FALSE)),"",VLOOKUP(E$4&amp;$B146,INDIRECT("listResultBlock"&amp;$AV147),E$3,FALSE)),"")</f>
        <v/>
      </c>
      <c r="F147" s="34" t="str">
        <f ca="1">IF($B146&lt;=INDIRECT("areaNumBlock"&amp;$AV147),IF( ISBLANK(VLOOKUP(F$4&amp;$B146,INDIRECT("listResultBlock"&amp;$AV147),D$3,FALSE)),"",VLOOKUP(F$4&amp;$B146,INDIRECT("listResultBlock"&amp;$AV147),D$3,FALSE)),"")</f>
        <v/>
      </c>
      <c r="G147" s="26"/>
      <c r="H147" s="27"/>
      <c r="I147" s="28"/>
      <c r="J147" s="32" t="str">
        <f t="shared" ref="J147" ca="1" si="2801">IF(J$4&lt;=INDIRECT("areaNumBlock"&amp;$AV147),IF( ISBLANK(VLOOKUP($B146&amp;J$4,INDIRECT("listResultBlock"&amp;$AV147),J$3,FALSE)),"",VLOOKUP($B146&amp;J$4,INDIRECT("listResultBlock"&amp;$AV147),J$3,FALSE)),"")</f>
        <v/>
      </c>
      <c r="K147" s="33" t="str">
        <f t="shared" ref="K147" ca="1" si="2802">IF(K$4&lt;=INDIRECT("areaNumBlock"&amp;$AV147),IF( ISBLANK(VLOOKUP($B146&amp;K$4,INDIRECT("listResultBlock"&amp;$AV147),K$3,FALSE)),"",VLOOKUP($B146&amp;K$4,INDIRECT("listResultBlock"&amp;$AV147),K$3,FALSE)),"")</f>
        <v/>
      </c>
      <c r="L147" s="34" t="str">
        <f t="shared" ref="L147" ca="1" si="2803">IF(L$4&lt;=INDIRECT("areaNumBlock"&amp;$AV147),IF( ISBLANK(VLOOKUP($B146&amp;L$4,INDIRECT("listResultBlock"&amp;$AV147),L$3,FALSE)),"",VLOOKUP($B146&amp;L$4,INDIRECT("listResultBlock"&amp;$AV147),L$3,FALSE)),"")</f>
        <v/>
      </c>
      <c r="M147" s="32" t="str">
        <f t="shared" ref="M147" ca="1" si="2804">IF(M$4&lt;=INDIRECT("areaNumBlock"&amp;$AV147),IF( ISBLANK(VLOOKUP($B146&amp;M$4,INDIRECT("listResultBlock"&amp;$AV147),M$3,FALSE)),"",VLOOKUP($B146&amp;M$4,INDIRECT("listResultBlock"&amp;$AV147),M$3,FALSE)),"")</f>
        <v/>
      </c>
      <c r="N147" s="33" t="str">
        <f t="shared" ref="N147" ca="1" si="2805">IF(N$4&lt;=INDIRECT("areaNumBlock"&amp;$AV147),IF( ISBLANK(VLOOKUP($B146&amp;N$4,INDIRECT("listResultBlock"&amp;$AV147),N$3,FALSE)),"",VLOOKUP($B146&amp;N$4,INDIRECT("listResultBlock"&amp;$AV147),N$3,FALSE)),"")</f>
        <v/>
      </c>
      <c r="O147" s="34" t="str">
        <f t="shared" ref="O147" ca="1" si="2806">IF(O$4&lt;=INDIRECT("areaNumBlock"&amp;$AV147),IF( ISBLANK(VLOOKUP($B146&amp;O$4,INDIRECT("listResultBlock"&amp;$AV147),O$3,FALSE)),"",VLOOKUP($B146&amp;O$4,INDIRECT("listResultBlock"&amp;$AV147),O$3,FALSE)),"")</f>
        <v/>
      </c>
      <c r="P147" s="32" t="str">
        <f t="shared" ref="P147" ca="1" si="2807">IF(P$4&lt;=INDIRECT("areaNumBlock"&amp;$AV147),IF( ISBLANK(VLOOKUP($B146&amp;P$4,INDIRECT("listResultBlock"&amp;$AV147),P$3,FALSE)),"",VLOOKUP($B146&amp;P$4,INDIRECT("listResultBlock"&amp;$AV147),P$3,FALSE)),"")</f>
        <v/>
      </c>
      <c r="Q147" s="33" t="str">
        <f t="shared" ref="Q147" ca="1" si="2808">IF(Q$4&lt;=INDIRECT("areaNumBlock"&amp;$AV147),IF( ISBLANK(VLOOKUP($B146&amp;Q$4,INDIRECT("listResultBlock"&amp;$AV147),Q$3,FALSE)),"",VLOOKUP($B146&amp;Q$4,INDIRECT("listResultBlock"&amp;$AV147),Q$3,FALSE)),"")</f>
        <v/>
      </c>
      <c r="R147" s="34" t="str">
        <f t="shared" ref="R147" ca="1" si="2809">IF(R$4&lt;=INDIRECT("areaNumBlock"&amp;$AV147),IF( ISBLANK(VLOOKUP($B146&amp;R$4,INDIRECT("listResultBlock"&amp;$AV147),R$3,FALSE)),"",VLOOKUP($B146&amp;R$4,INDIRECT("listResultBlock"&amp;$AV147),R$3,FALSE)),"")</f>
        <v/>
      </c>
      <c r="S147" s="32" t="str">
        <f t="shared" ref="S147" ca="1" si="2810">IF(S$4&lt;=INDIRECT("areaNumBlock"&amp;$AV147),IF( ISBLANK(VLOOKUP($B146&amp;S$4,INDIRECT("listResultBlock"&amp;$AV147),S$3,FALSE)),"",VLOOKUP($B146&amp;S$4,INDIRECT("listResultBlock"&amp;$AV147),S$3,FALSE)),"")</f>
        <v/>
      </c>
      <c r="T147" s="33" t="str">
        <f t="shared" ref="T147" ca="1" si="2811">IF(T$4&lt;=INDIRECT("areaNumBlock"&amp;$AV147),IF( ISBLANK(VLOOKUP($B146&amp;T$4,INDIRECT("listResultBlock"&amp;$AV147),T$3,FALSE)),"",VLOOKUP($B146&amp;T$4,INDIRECT("listResultBlock"&amp;$AV147),T$3,FALSE)),"")</f>
        <v/>
      </c>
      <c r="U147" s="34" t="str">
        <f t="shared" ref="U147" ca="1" si="2812">IF(U$4&lt;=INDIRECT("areaNumBlock"&amp;$AV147),IF( ISBLANK(VLOOKUP($B146&amp;U$4,INDIRECT("listResultBlock"&amp;$AV147),U$3,FALSE)),"",VLOOKUP($B146&amp;U$4,INDIRECT("listResultBlock"&amp;$AV147),U$3,FALSE)),"")</f>
        <v/>
      </c>
      <c r="V147" s="32" t="str">
        <f t="shared" ref="V147" ca="1" si="2813">IF(V$4&lt;=INDIRECT("areaNumBlock"&amp;$AV147),IF( ISBLANK(VLOOKUP($B146&amp;V$4,INDIRECT("listResultBlock"&amp;$AV147),V$3,FALSE)),"",VLOOKUP($B146&amp;V$4,INDIRECT("listResultBlock"&amp;$AV147),V$3,FALSE)),"")</f>
        <v/>
      </c>
      <c r="W147" s="33" t="str">
        <f t="shared" ref="W147" ca="1" si="2814">IF(W$4&lt;=INDIRECT("areaNumBlock"&amp;$AV147),IF( ISBLANK(VLOOKUP($B146&amp;W$4,INDIRECT("listResultBlock"&amp;$AV147),W$3,FALSE)),"",VLOOKUP($B146&amp;W$4,INDIRECT("listResultBlock"&amp;$AV147),W$3,FALSE)),"")</f>
        <v/>
      </c>
      <c r="X147" s="34" t="str">
        <f t="shared" ref="X147" ca="1" si="2815">IF(X$4&lt;=INDIRECT("areaNumBlock"&amp;$AV147),IF( ISBLANK(VLOOKUP($B146&amp;X$4,INDIRECT("listResultBlock"&amp;$AV147),X$3,FALSE)),"",VLOOKUP($B146&amp;X$4,INDIRECT("listResultBlock"&amp;$AV147),X$3,FALSE)),"")</f>
        <v/>
      </c>
      <c r="Y147" s="32" t="str">
        <f t="shared" ref="Y147" ca="1" si="2816">IF(Y$4&lt;=INDIRECT("areaNumBlock"&amp;$AV147),IF( ISBLANK(VLOOKUP($B146&amp;Y$4,INDIRECT("listResultBlock"&amp;$AV147),Y$3,FALSE)),"",VLOOKUP($B146&amp;Y$4,INDIRECT("listResultBlock"&amp;$AV147),Y$3,FALSE)),"")</f>
        <v/>
      </c>
      <c r="Z147" s="33" t="str">
        <f t="shared" ref="Z147" ca="1" si="2817">IF(Z$4&lt;=INDIRECT("areaNumBlock"&amp;$AV147),IF( ISBLANK(VLOOKUP($B146&amp;Z$4,INDIRECT("listResultBlock"&amp;$AV147),Z$3,FALSE)),"",VLOOKUP($B146&amp;Z$4,INDIRECT("listResultBlock"&amp;$AV147),Z$3,FALSE)),"")</f>
        <v/>
      </c>
      <c r="AA147" s="34" t="str">
        <f t="shared" ref="AA147" ca="1" si="2818">IF(AA$4&lt;=INDIRECT("areaNumBlock"&amp;$AV147),IF( ISBLANK(VLOOKUP($B146&amp;AA$4,INDIRECT("listResultBlock"&amp;$AV147),AA$3,FALSE)),"",VLOOKUP($B146&amp;AA$4,INDIRECT("listResultBlock"&amp;$AV147),AA$3,FALSE)),"")</f>
        <v/>
      </c>
      <c r="AB147" s="32" t="str">
        <f t="shared" ref="AB147" ca="1" si="2819">IF(AB$4&lt;=INDIRECT("areaNumBlock"&amp;$AV147),IF( ISBLANK(VLOOKUP($B146&amp;AB$4,INDIRECT("listResultBlock"&amp;$AV147),AB$3,FALSE)),"",VLOOKUP($B146&amp;AB$4,INDIRECT("listResultBlock"&amp;$AV147),AB$3,FALSE)),"")</f>
        <v/>
      </c>
      <c r="AC147" s="33" t="str">
        <f t="shared" ref="AC147" ca="1" si="2820">IF(AC$4&lt;=INDIRECT("areaNumBlock"&amp;$AV147),IF( ISBLANK(VLOOKUP($B146&amp;AC$4,INDIRECT("listResultBlock"&amp;$AV147),AC$3,FALSE)),"",VLOOKUP($B146&amp;AC$4,INDIRECT("listResultBlock"&amp;$AV147),AC$3,FALSE)),"")</f>
        <v/>
      </c>
      <c r="AD147" s="34" t="str">
        <f t="shared" ref="AD147" ca="1" si="2821">IF(AD$4&lt;=INDIRECT("areaNumBlock"&amp;$AV147),IF( ISBLANK(VLOOKUP($B146&amp;AD$4,INDIRECT("listResultBlock"&amp;$AV147),AD$3,FALSE)),"",VLOOKUP($B146&amp;AD$4,INDIRECT("listResultBlock"&amp;$AV147),AD$3,FALSE)),"")</f>
        <v/>
      </c>
      <c r="AE147" s="32" t="str">
        <f t="shared" ref="AE147" ca="1" si="2822">IF(AE$4&lt;=INDIRECT("areaNumBlock"&amp;$AV147),IF( ISBLANK(VLOOKUP($B146&amp;AE$4,INDIRECT("listResultBlock"&amp;$AV147),AE$3,FALSE)),"",VLOOKUP($B146&amp;AE$4,INDIRECT("listResultBlock"&amp;$AV147),AE$3,FALSE)),"")</f>
        <v/>
      </c>
      <c r="AF147" s="33" t="str">
        <f t="shared" ref="AF147" ca="1" si="2823">IF(AF$4&lt;=INDIRECT("areaNumBlock"&amp;$AV147),IF( ISBLANK(VLOOKUP($B146&amp;AF$4,INDIRECT("listResultBlock"&amp;$AV147),AF$3,FALSE)),"",VLOOKUP($B146&amp;AF$4,INDIRECT("listResultBlock"&amp;$AV147),AF$3,FALSE)),"")</f>
        <v/>
      </c>
      <c r="AG147" s="34" t="str">
        <f t="shared" ref="AG147" ca="1" si="2824">IF(AG$4&lt;=INDIRECT("areaNumBlock"&amp;$AV147),IF( ISBLANK(VLOOKUP($B146&amp;AG$4,INDIRECT("listResultBlock"&amp;$AV147),AG$3,FALSE)),"",VLOOKUP($B146&amp;AG$4,INDIRECT("listResultBlock"&amp;$AV147),AG$3,FALSE)),"")</f>
        <v/>
      </c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105"/>
      <c r="AT147" s="107"/>
      <c r="AU147" s="25">
        <f t="shared" ref="AU147:AV147" si="2825">AU146</f>
        <v>0</v>
      </c>
      <c r="AV147" s="25">
        <f t="shared" si="2825"/>
        <v>7</v>
      </c>
    </row>
    <row r="148" spans="1:48" ht="21" hidden="1" customHeight="1" outlineLevel="1" x14ac:dyDescent="0.4">
      <c r="A148" s="7"/>
      <c r="B148" s="96">
        <v>3</v>
      </c>
      <c r="C148" s="98" t="str">
        <f t="shared" ref="C148" ca="1" si="2826">IF(B148&lt;=INDIRECT("areaNumBlock"&amp;$AV148),INDEX(INDIRECT("listTeamBlock"&amp;$AV148&amp;"b"),B148),"")</f>
        <v/>
      </c>
      <c r="D148" s="108" t="str">
        <f t="shared" ref="D148" ca="1" si="2827">IF(OR(D149="",F149=""),"",IF(D149&gt;F149,"〇",IF(D149&lt;F149,IF(E149="◎","不","×"),"△")))</f>
        <v/>
      </c>
      <c r="E148" s="108"/>
      <c r="F148" s="108"/>
      <c r="G148" s="108" t="str">
        <f t="shared" ref="G148" ca="1" si="2828">IF(OR(G149="",I149=""),"",IF(G149&gt;I149,"〇",IF(G149&lt;I149,IF(H149="◎","不","×"),"△")))</f>
        <v/>
      </c>
      <c r="H148" s="108"/>
      <c r="I148" s="108"/>
      <c r="J148" s="22"/>
      <c r="K148" s="23"/>
      <c r="L148" s="24"/>
      <c r="M148" s="108" t="str">
        <f t="shared" ref="M148" ca="1" si="2829">IF(OR(M149="",O149=""),"",IF(M149&gt;O149,"〇",IF(M149&lt;O149,IF(N149="◎","不","×"),"△")))</f>
        <v/>
      </c>
      <c r="N148" s="108"/>
      <c r="O148" s="108"/>
      <c r="P148" s="108" t="str">
        <f t="shared" ref="P148" ca="1" si="2830">IF(OR(P149="",R149=""),"",IF(P149&gt;R149,"〇",IF(P149&lt;R149,IF(Q149="◎","不","×"),"△")))</f>
        <v/>
      </c>
      <c r="Q148" s="108"/>
      <c r="R148" s="108"/>
      <c r="S148" s="108" t="str">
        <f t="shared" ref="S148" ca="1" si="2831">IF(OR(S149="",U149=""),"",IF(S149&gt;U149,"〇",IF(S149&lt;U149,IF(T149="◎","不","×"),"△")))</f>
        <v/>
      </c>
      <c r="T148" s="108"/>
      <c r="U148" s="108"/>
      <c r="V148" s="108" t="str">
        <f t="shared" ref="V148" ca="1" si="2832">IF(OR(V149="",X149=""),"",IF(V149&gt;X149,"〇",IF(V149&lt;X149,IF(W149="◎","不","×"),"△")))</f>
        <v/>
      </c>
      <c r="W148" s="108"/>
      <c r="X148" s="108"/>
      <c r="Y148" s="108" t="str">
        <f t="shared" ref="Y148" ca="1" si="2833">IF(OR(Y149="",AA149=""),"",IF(Y149&gt;AA149,"〇",IF(Y149&lt;AA149,IF(Z149="◎","不","×"),"△")))</f>
        <v/>
      </c>
      <c r="Z148" s="108"/>
      <c r="AA148" s="108"/>
      <c r="AB148" s="108" t="str">
        <f t="shared" ref="AB148" ca="1" si="2834">IF(OR(AB149="",AD149=""),"",IF(AB149&gt;AD149,"〇",IF(AB149&lt;AD149,IF(AC149="◎","不","×"),"△")))</f>
        <v/>
      </c>
      <c r="AC148" s="108"/>
      <c r="AD148" s="108"/>
      <c r="AE148" s="108" t="str">
        <f t="shared" ref="AE148" ca="1" si="2835">IF(OR(AE149="",AG149=""),"",IF(AE149&gt;AG149,"〇",IF(AE149&lt;AG149,IF(AF149="◎","不","×"),"△")))</f>
        <v/>
      </c>
      <c r="AF148" s="108"/>
      <c r="AG148" s="108"/>
      <c r="AH148" s="95" t="str">
        <f t="shared" ref="AH148" ca="1" si="2836">IF(B148&lt;=INDIRECT("areaNumBlock"&amp;$AV149),SUM(AJ148:AM149),"")</f>
        <v/>
      </c>
      <c r="AI148" s="93" t="str">
        <f t="shared" ref="AI148" ca="1" si="2837">IF(B148&lt;=INDIRECT("areaNumBlock"&amp;$AV149),AJ148*3+AL148-(AM148*4),"")</f>
        <v/>
      </c>
      <c r="AJ148" s="95" t="str">
        <f t="shared" ref="AJ148:AM148" ca="1" si="2838">IF($B148&lt;=INDIRECT("areaNumBlock"&amp;$AV149),COUNTIF($D148:$AG149,AJ$5),"")</f>
        <v/>
      </c>
      <c r="AK148" s="95" t="str">
        <f t="shared" ca="1" si="2838"/>
        <v/>
      </c>
      <c r="AL148" s="95" t="str">
        <f t="shared" ca="1" si="2838"/>
        <v/>
      </c>
      <c r="AM148" s="95" t="str">
        <f t="shared" ca="1" si="2838"/>
        <v/>
      </c>
      <c r="AN148" s="95"/>
      <c r="AO148" s="93" t="str">
        <f t="shared" ref="AO148" ca="1" si="2839">IF(B148&lt;=INDIRECT("areaNumBlock"&amp;$AV149),AP148-AQ148,"")</f>
        <v/>
      </c>
      <c r="AP148" s="95" t="str">
        <f t="shared" ref="AP148" ca="1" si="2840">IF(B148&lt;=INDIRECT("areaNumBlock"&amp;$AV149),SUM(D149,G149,J149,M149,P149,S149,V149,Y149,AB149,AE149),"")</f>
        <v/>
      </c>
      <c r="AQ148" s="95" t="str">
        <f t="shared" ref="AQ148" ca="1" si="2841">IF(B148&lt;=INDIRECT("areaNumBlock"&amp;$AV149),SUM(F149,I149,L149,O149,R149,U149,X149,AA149,AD149,AG149),"")</f>
        <v/>
      </c>
      <c r="AR148" s="95"/>
      <c r="AS148" s="104" t="str">
        <f t="shared" ref="AS148" ca="1" si="2842">IF(AND(AU148=1,B148&lt;=INDIRECT("areaNumBlock"&amp;$AV149)),RANK(AT148,INDIRECT("areaRank"&amp;$AV149),0),"")</f>
        <v/>
      </c>
      <c r="AT148" s="106" t="str">
        <f t="shared" ref="AT148" ca="1" si="2843">IF(B148&lt;=INDIRECT("areaNumBlock"&amp;$AV149),AI148*1000000+AN148*100000+AO148*1000+AP148*10+AR148,"")</f>
        <v/>
      </c>
      <c r="AU148" s="25">
        <f t="shared" ref="AU148:AV148" si="2844">AU147</f>
        <v>0</v>
      </c>
      <c r="AV148" s="25">
        <f t="shared" si="2844"/>
        <v>7</v>
      </c>
    </row>
    <row r="149" spans="1:48" ht="21" hidden="1" customHeight="1" outlineLevel="1" x14ac:dyDescent="0.4">
      <c r="A149" s="7"/>
      <c r="B149" s="97"/>
      <c r="C149" s="99"/>
      <c r="D149" s="35" t="str">
        <f t="shared" ref="D149" ca="1" si="2845">IF($B148&lt;=INDIRECT("areaNumBlock"&amp;$AV149),IF( ISBLANK(VLOOKUP(D$4&amp;$B148,INDIRECT("listResultBlock"&amp;$AV149),F$3,FALSE)),"",VLOOKUP(D$4&amp;$B148,INDIRECT("listResultBlock"&amp;$AV149),F$3,FALSE)),"")</f>
        <v/>
      </c>
      <c r="E149" s="36" t="str">
        <f t="shared" ref="E149" ca="1" si="2846">IF($B148&lt;=INDIRECT("areaNumBlock"&amp;$AV149),IF( ISBLANK(VLOOKUP(E$4&amp;$B148,INDIRECT("listResultBlock"&amp;$AV149),E$3,FALSE)),"",VLOOKUP(E$4&amp;$B148,INDIRECT("listResultBlock"&amp;$AV149),E$3,FALSE)),"")</f>
        <v/>
      </c>
      <c r="F149" s="37" t="str">
        <f t="shared" ref="F149" ca="1" si="2847">IF($B148&lt;=INDIRECT("areaNumBlock"&amp;$AV149),IF( ISBLANK(VLOOKUP(F$4&amp;$B148,INDIRECT("listResultBlock"&amp;$AV149),D$3,FALSE)),"",VLOOKUP(F$4&amp;$B148,INDIRECT("listResultBlock"&amp;$AV149),D$3,FALSE)),"")</f>
        <v/>
      </c>
      <c r="G149" s="35" t="str">
        <f t="shared" ref="G149" ca="1" si="2848">IF($B148&lt;=INDIRECT("areaNumBlock"&amp;$AV149),IF( ISBLANK(VLOOKUP(G$4&amp;$B148,INDIRECT("listResultBlock"&amp;$AV149),I$3,FALSE)),"",VLOOKUP(G$4&amp;$B148,INDIRECT("listResultBlock"&amp;$AV149),I$3,FALSE)),"")</f>
        <v/>
      </c>
      <c r="H149" s="36" t="str">
        <f t="shared" ref="H149" ca="1" si="2849">IF($B148&lt;=INDIRECT("areaNumBlock"&amp;$AV149),IF( ISBLANK(VLOOKUP(H$4&amp;$B148,INDIRECT("listResultBlock"&amp;$AV149),H$3,FALSE)),"",VLOOKUP(H$4&amp;$B148,INDIRECT("listResultBlock"&amp;$AV149),H$3,FALSE)),"")</f>
        <v/>
      </c>
      <c r="I149" s="37" t="str">
        <f t="shared" ref="I149" ca="1" si="2850">IF($B148&lt;=INDIRECT("areaNumBlock"&amp;$AV149),IF( ISBLANK(VLOOKUP(I$4&amp;$B148,INDIRECT("listResultBlock"&amp;$AV149),G$3,FALSE)),"",VLOOKUP(I$4&amp;$B148,INDIRECT("listResultBlock"&amp;$AV149),G$3,FALSE)),"")</f>
        <v/>
      </c>
      <c r="J149" s="26"/>
      <c r="K149" s="27"/>
      <c r="L149" s="28"/>
      <c r="M149" s="35" t="str">
        <f t="shared" ref="M149" ca="1" si="2851">IF(M$4&lt;=INDIRECT("areaNumBlock"&amp;$AV149),IF( ISBLANK(VLOOKUP($B148&amp;M$4,INDIRECT("listResultBlock"&amp;$AV149),M$3,FALSE)),"",VLOOKUP($B148&amp;M$4,INDIRECT("listResultBlock"&amp;$AV149),M$3,FALSE)),"")</f>
        <v/>
      </c>
      <c r="N149" s="36" t="str">
        <f t="shared" ref="N149" ca="1" si="2852">IF(N$4&lt;=INDIRECT("areaNumBlock"&amp;$AV149),IF( ISBLANK(VLOOKUP($B148&amp;N$4,INDIRECT("listResultBlock"&amp;$AV149),N$3,FALSE)),"",VLOOKUP($B148&amp;N$4,INDIRECT("listResultBlock"&amp;$AV149),N$3,FALSE)),"")</f>
        <v/>
      </c>
      <c r="O149" s="37" t="str">
        <f t="shared" ref="O149" ca="1" si="2853">IF(O$4&lt;=INDIRECT("areaNumBlock"&amp;$AV149),IF( ISBLANK(VLOOKUP($B148&amp;O$4,INDIRECT("listResultBlock"&amp;$AV149),O$3,FALSE)),"",VLOOKUP($B148&amp;O$4,INDIRECT("listResultBlock"&amp;$AV149),O$3,FALSE)),"")</f>
        <v/>
      </c>
      <c r="P149" s="35" t="str">
        <f t="shared" ref="P149" ca="1" si="2854">IF(P$4&lt;=INDIRECT("areaNumBlock"&amp;$AV149),IF( ISBLANK(VLOOKUP($B148&amp;P$4,INDIRECT("listResultBlock"&amp;$AV149),P$3,FALSE)),"",VLOOKUP($B148&amp;P$4,INDIRECT("listResultBlock"&amp;$AV149),P$3,FALSE)),"")</f>
        <v/>
      </c>
      <c r="Q149" s="36" t="str">
        <f t="shared" ref="Q149" ca="1" si="2855">IF(Q$4&lt;=INDIRECT("areaNumBlock"&amp;$AV149),IF( ISBLANK(VLOOKUP($B148&amp;Q$4,INDIRECT("listResultBlock"&amp;$AV149),Q$3,FALSE)),"",VLOOKUP($B148&amp;Q$4,INDIRECT("listResultBlock"&amp;$AV149),Q$3,FALSE)),"")</f>
        <v/>
      </c>
      <c r="R149" s="37" t="str">
        <f t="shared" ref="R149" ca="1" si="2856">IF(R$4&lt;=INDIRECT("areaNumBlock"&amp;$AV149),IF( ISBLANK(VLOOKUP($B148&amp;R$4,INDIRECT("listResultBlock"&amp;$AV149),R$3,FALSE)),"",VLOOKUP($B148&amp;R$4,INDIRECT("listResultBlock"&amp;$AV149),R$3,FALSE)),"")</f>
        <v/>
      </c>
      <c r="S149" s="35" t="str">
        <f t="shared" ref="S149" ca="1" si="2857">IF(S$4&lt;=INDIRECT("areaNumBlock"&amp;$AV149),IF( ISBLANK(VLOOKUP($B148&amp;S$4,INDIRECT("listResultBlock"&amp;$AV149),S$3,FALSE)),"",VLOOKUP($B148&amp;S$4,INDIRECT("listResultBlock"&amp;$AV149),S$3,FALSE)),"")</f>
        <v/>
      </c>
      <c r="T149" s="36" t="str">
        <f t="shared" ref="T149" ca="1" si="2858">IF(T$4&lt;=INDIRECT("areaNumBlock"&amp;$AV149),IF( ISBLANK(VLOOKUP($B148&amp;T$4,INDIRECT("listResultBlock"&amp;$AV149),T$3,FALSE)),"",VLOOKUP($B148&amp;T$4,INDIRECT("listResultBlock"&amp;$AV149),T$3,FALSE)),"")</f>
        <v/>
      </c>
      <c r="U149" s="37" t="str">
        <f t="shared" ref="U149" ca="1" si="2859">IF(U$4&lt;=INDIRECT("areaNumBlock"&amp;$AV149),IF( ISBLANK(VLOOKUP($B148&amp;U$4,INDIRECT("listResultBlock"&amp;$AV149),U$3,FALSE)),"",VLOOKUP($B148&amp;U$4,INDIRECT("listResultBlock"&amp;$AV149),U$3,FALSE)),"")</f>
        <v/>
      </c>
      <c r="V149" s="35" t="str">
        <f t="shared" ref="V149" ca="1" si="2860">IF(V$4&lt;=INDIRECT("areaNumBlock"&amp;$AV149),IF( ISBLANK(VLOOKUP($B148&amp;V$4,INDIRECT("listResultBlock"&amp;$AV149),V$3,FALSE)),"",VLOOKUP($B148&amp;V$4,INDIRECT("listResultBlock"&amp;$AV149),V$3,FALSE)),"")</f>
        <v/>
      </c>
      <c r="W149" s="36" t="str">
        <f t="shared" ref="W149" ca="1" si="2861">IF(W$4&lt;=INDIRECT("areaNumBlock"&amp;$AV149),IF( ISBLANK(VLOOKUP($B148&amp;W$4,INDIRECT("listResultBlock"&amp;$AV149),W$3,FALSE)),"",VLOOKUP($B148&amp;W$4,INDIRECT("listResultBlock"&amp;$AV149),W$3,FALSE)),"")</f>
        <v/>
      </c>
      <c r="X149" s="37" t="str">
        <f t="shared" ref="X149" ca="1" si="2862">IF(X$4&lt;=INDIRECT("areaNumBlock"&amp;$AV149),IF( ISBLANK(VLOOKUP($B148&amp;X$4,INDIRECT("listResultBlock"&amp;$AV149),X$3,FALSE)),"",VLOOKUP($B148&amp;X$4,INDIRECT("listResultBlock"&amp;$AV149),X$3,FALSE)),"")</f>
        <v/>
      </c>
      <c r="Y149" s="35" t="str">
        <f t="shared" ref="Y149" ca="1" si="2863">IF(Y$4&lt;=INDIRECT("areaNumBlock"&amp;$AV149),IF( ISBLANK(VLOOKUP($B148&amp;Y$4,INDIRECT("listResultBlock"&amp;$AV149),Y$3,FALSE)),"",VLOOKUP($B148&amp;Y$4,INDIRECT("listResultBlock"&amp;$AV149),Y$3,FALSE)),"")</f>
        <v/>
      </c>
      <c r="Z149" s="36" t="str">
        <f t="shared" ref="Z149" ca="1" si="2864">IF(Z$4&lt;=INDIRECT("areaNumBlock"&amp;$AV149),IF( ISBLANK(VLOOKUP($B148&amp;Z$4,INDIRECT("listResultBlock"&amp;$AV149),Z$3,FALSE)),"",VLOOKUP($B148&amp;Z$4,INDIRECT("listResultBlock"&amp;$AV149),Z$3,FALSE)),"")</f>
        <v/>
      </c>
      <c r="AA149" s="37" t="str">
        <f t="shared" ref="AA149" ca="1" si="2865">IF(AA$4&lt;=INDIRECT("areaNumBlock"&amp;$AV149),IF( ISBLANK(VLOOKUP($B148&amp;AA$4,INDIRECT("listResultBlock"&amp;$AV149),AA$3,FALSE)),"",VLOOKUP($B148&amp;AA$4,INDIRECT("listResultBlock"&amp;$AV149),AA$3,FALSE)),"")</f>
        <v/>
      </c>
      <c r="AB149" s="35" t="str">
        <f t="shared" ref="AB149" ca="1" si="2866">IF(AB$4&lt;=INDIRECT("areaNumBlock"&amp;$AV149),IF( ISBLANK(VLOOKUP($B148&amp;AB$4,INDIRECT("listResultBlock"&amp;$AV149),AB$3,FALSE)),"",VLOOKUP($B148&amp;AB$4,INDIRECT("listResultBlock"&amp;$AV149),AB$3,FALSE)),"")</f>
        <v/>
      </c>
      <c r="AC149" s="36" t="str">
        <f t="shared" ref="AC149" ca="1" si="2867">IF(AC$4&lt;=INDIRECT("areaNumBlock"&amp;$AV149),IF( ISBLANK(VLOOKUP($B148&amp;AC$4,INDIRECT("listResultBlock"&amp;$AV149),AC$3,FALSE)),"",VLOOKUP($B148&amp;AC$4,INDIRECT("listResultBlock"&amp;$AV149),AC$3,FALSE)),"")</f>
        <v/>
      </c>
      <c r="AD149" s="37" t="str">
        <f t="shared" ref="AD149" ca="1" si="2868">IF(AD$4&lt;=INDIRECT("areaNumBlock"&amp;$AV149),IF( ISBLANK(VLOOKUP($B148&amp;AD$4,INDIRECT("listResultBlock"&amp;$AV149),AD$3,FALSE)),"",VLOOKUP($B148&amp;AD$4,INDIRECT("listResultBlock"&amp;$AV149),AD$3,FALSE)),"")</f>
        <v/>
      </c>
      <c r="AE149" s="35" t="str">
        <f t="shared" ref="AE149" ca="1" si="2869">IF(AE$4&lt;=INDIRECT("areaNumBlock"&amp;$AV149),IF( ISBLANK(VLOOKUP($B148&amp;AE$4,INDIRECT("listResultBlock"&amp;$AV149),AE$3,FALSE)),"",VLOOKUP($B148&amp;AE$4,INDIRECT("listResultBlock"&amp;$AV149),AE$3,FALSE)),"")</f>
        <v/>
      </c>
      <c r="AF149" s="36" t="str">
        <f t="shared" ref="AF149" ca="1" si="2870">IF(AF$4&lt;=INDIRECT("areaNumBlock"&amp;$AV149),IF( ISBLANK(VLOOKUP($B148&amp;AF$4,INDIRECT("listResultBlock"&amp;$AV149),AF$3,FALSE)),"",VLOOKUP($B148&amp;AF$4,INDIRECT("listResultBlock"&amp;$AV149),AF$3,FALSE)),"")</f>
        <v/>
      </c>
      <c r="AG149" s="37" t="str">
        <f t="shared" ref="AG149" ca="1" si="2871">IF(AG$4&lt;=INDIRECT("areaNumBlock"&amp;$AV149),IF( ISBLANK(VLOOKUP($B148&amp;AG$4,INDIRECT("listResultBlock"&amp;$AV149),AG$3,FALSE)),"",VLOOKUP($B148&amp;AG$4,INDIRECT("listResultBlock"&amp;$AV149),AG$3,FALSE)),"")</f>
        <v/>
      </c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105"/>
      <c r="AT149" s="107"/>
      <c r="AU149" s="25">
        <f t="shared" ref="AU149:AV149" si="2872">AU148</f>
        <v>0</v>
      </c>
      <c r="AV149" s="25">
        <f t="shared" si="2872"/>
        <v>7</v>
      </c>
    </row>
    <row r="150" spans="1:48" ht="21" hidden="1" customHeight="1" outlineLevel="1" x14ac:dyDescent="0.4">
      <c r="A150" s="7"/>
      <c r="B150" s="96">
        <v>4</v>
      </c>
      <c r="C150" s="98" t="str">
        <f t="shared" ref="C150" ca="1" si="2873">IF(B150&lt;=INDIRECT("areaNumBlock"&amp;$AV150),INDEX(INDIRECT("listTeamBlock"&amp;$AV150&amp;"b"),B150),"")</f>
        <v/>
      </c>
      <c r="D150" s="100" t="str">
        <f t="shared" ref="D150" ca="1" si="2874">IF(OR(D151="",F151=""),"",IF(D151&gt;F151,"〇",IF(D151&lt;F151,IF(E151="◎","不","×"),"△")))</f>
        <v/>
      </c>
      <c r="E150" s="100"/>
      <c r="F150" s="100"/>
      <c r="G150" s="100" t="str">
        <f t="shared" ref="G150" ca="1" si="2875">IF(OR(G151="",I151=""),"",IF(G151&gt;I151,"〇",IF(G151&lt;I151,IF(H151="◎","不","×"),"△")))</f>
        <v/>
      </c>
      <c r="H150" s="100"/>
      <c r="I150" s="100"/>
      <c r="J150" s="100" t="str">
        <f t="shared" ref="J150" ca="1" si="2876">IF(OR(J151="",L151=""),"",IF(J151&gt;L151,"〇",IF(J151&lt;L151,IF(K151="◎","不","×"),"△")))</f>
        <v/>
      </c>
      <c r="K150" s="100"/>
      <c r="L150" s="100"/>
      <c r="M150" s="22"/>
      <c r="N150" s="23"/>
      <c r="O150" s="24"/>
      <c r="P150" s="100" t="str">
        <f t="shared" ref="P150" ca="1" si="2877">IF(OR(P151="",R151=""),"",IF(P151&gt;R151,"〇",IF(P151&lt;R151,IF(Q151="◎","不","×"),"△")))</f>
        <v/>
      </c>
      <c r="Q150" s="100"/>
      <c r="R150" s="100"/>
      <c r="S150" s="100" t="str">
        <f t="shared" ref="S150" ca="1" si="2878">IF(OR(S151="",U151=""),"",IF(S151&gt;U151,"〇",IF(S151&lt;U151,IF(T151="◎","不","×"),"△")))</f>
        <v/>
      </c>
      <c r="T150" s="100"/>
      <c r="U150" s="100"/>
      <c r="V150" s="100" t="str">
        <f t="shared" ref="V150" ca="1" si="2879">IF(OR(V151="",X151=""),"",IF(V151&gt;X151,"〇",IF(V151&lt;X151,IF(W151="◎","不","×"),"△")))</f>
        <v/>
      </c>
      <c r="W150" s="100"/>
      <c r="X150" s="100"/>
      <c r="Y150" s="100" t="str">
        <f t="shared" ref="Y150" ca="1" si="2880">IF(OR(Y151="",AA151=""),"",IF(Y151&gt;AA151,"〇",IF(Y151&lt;AA151,IF(Z151="◎","不","×"),"△")))</f>
        <v/>
      </c>
      <c r="Z150" s="100"/>
      <c r="AA150" s="100"/>
      <c r="AB150" s="100" t="str">
        <f t="shared" ref="AB150" ca="1" si="2881">IF(OR(AB151="",AD151=""),"",IF(AB151&gt;AD151,"〇",IF(AB151&lt;AD151,IF(AC151="◎","不","×"),"△")))</f>
        <v/>
      </c>
      <c r="AC150" s="100"/>
      <c r="AD150" s="100"/>
      <c r="AE150" s="100" t="str">
        <f t="shared" ref="AE150" ca="1" si="2882">IF(OR(AE151="",AG151=""),"",IF(AE151&gt;AG151,"〇",IF(AE151&lt;AG151,IF(AF151="◎","不","×"),"△")))</f>
        <v/>
      </c>
      <c r="AF150" s="100"/>
      <c r="AG150" s="100"/>
      <c r="AH150" s="95" t="str">
        <f t="shared" ref="AH150" ca="1" si="2883">IF(B150&lt;=INDIRECT("areaNumBlock"&amp;$AV151),SUM(AJ150:AM151),"")</f>
        <v/>
      </c>
      <c r="AI150" s="93" t="str">
        <f t="shared" ref="AI150" ca="1" si="2884">IF(B150&lt;=INDIRECT("areaNumBlock"&amp;$AV151),AJ150*3+AL150-(AM150*4),"")</f>
        <v/>
      </c>
      <c r="AJ150" s="95" t="str">
        <f t="shared" ref="AJ150:AM150" ca="1" si="2885">IF($B150&lt;=INDIRECT("areaNumBlock"&amp;$AV151),COUNTIF($D150:$AG151,AJ$5),"")</f>
        <v/>
      </c>
      <c r="AK150" s="95" t="str">
        <f t="shared" ca="1" si="2885"/>
        <v/>
      </c>
      <c r="AL150" s="95" t="str">
        <f t="shared" ca="1" si="2885"/>
        <v/>
      </c>
      <c r="AM150" s="95" t="str">
        <f t="shared" ca="1" si="2885"/>
        <v/>
      </c>
      <c r="AN150" s="95"/>
      <c r="AO150" s="93" t="str">
        <f t="shared" ref="AO150" ca="1" si="2886">IF(B150&lt;=INDIRECT("areaNumBlock"&amp;$AV151),AP150-AQ150,"")</f>
        <v/>
      </c>
      <c r="AP150" s="95" t="str">
        <f t="shared" ref="AP150" ca="1" si="2887">IF(B150&lt;=INDIRECT("areaNumBlock"&amp;$AV151),SUM(D151,G151,J151,M151,P151,S151,V151,Y151,AB151,AE151),"")</f>
        <v/>
      </c>
      <c r="AQ150" s="95" t="str">
        <f t="shared" ref="AQ150" ca="1" si="2888">IF(B150&lt;=INDIRECT("areaNumBlock"&amp;$AV151),SUM(F151,I151,L151,O151,R151,U151,X151,AA151,AD151,AG151),"")</f>
        <v/>
      </c>
      <c r="AR150" s="95"/>
      <c r="AS150" s="104" t="str">
        <f t="shared" ref="AS150" ca="1" si="2889">IF(AND(AU150=1,B150&lt;=INDIRECT("areaNumBlock"&amp;$AV151)),RANK(AT150,INDIRECT("areaRank"&amp;$AV151),0),"")</f>
        <v/>
      </c>
      <c r="AT150" s="106" t="str">
        <f t="shared" ref="AT150" ca="1" si="2890">IF(B150&lt;=INDIRECT("areaNumBlock"&amp;$AV151),AI150*1000000+AN150*100000+AO150*1000+AP150*10+AR150,"")</f>
        <v/>
      </c>
      <c r="AU150" s="25">
        <f t="shared" ref="AU150:AV150" si="2891">AU149</f>
        <v>0</v>
      </c>
      <c r="AV150" s="25">
        <f t="shared" si="2891"/>
        <v>7</v>
      </c>
    </row>
    <row r="151" spans="1:48" ht="21" hidden="1" customHeight="1" outlineLevel="1" x14ac:dyDescent="0.4">
      <c r="A151" s="7"/>
      <c r="B151" s="97"/>
      <c r="C151" s="99"/>
      <c r="D151" s="32" t="str">
        <f t="shared" ref="D151" ca="1" si="2892">IF($B150&lt;=INDIRECT("areaNumBlock"&amp;$AV151),IF( ISBLANK(VLOOKUP(D$4&amp;$B150,INDIRECT("listResultBlock"&amp;$AV151),F$3,FALSE)),"",VLOOKUP(D$4&amp;$B150,INDIRECT("listResultBlock"&amp;$AV151),F$3,FALSE)),"")</f>
        <v/>
      </c>
      <c r="E151" s="33" t="str">
        <f t="shared" ref="E151" ca="1" si="2893">IF($B150&lt;=INDIRECT("areaNumBlock"&amp;$AV151),IF( ISBLANK(VLOOKUP(E$4&amp;$B150,INDIRECT("listResultBlock"&amp;$AV151),E$3,FALSE)),"",VLOOKUP(E$4&amp;$B150,INDIRECT("listResultBlock"&amp;$AV151),E$3,FALSE)),"")</f>
        <v/>
      </c>
      <c r="F151" s="34" t="str">
        <f t="shared" ref="F151" ca="1" si="2894">IF($B150&lt;=INDIRECT("areaNumBlock"&amp;$AV151),IF( ISBLANK(VLOOKUP(F$4&amp;$B150,INDIRECT("listResultBlock"&amp;$AV151),D$3,FALSE)),"",VLOOKUP(F$4&amp;$B150,INDIRECT("listResultBlock"&amp;$AV151),D$3,FALSE)),"")</f>
        <v/>
      </c>
      <c r="G151" s="32" t="str">
        <f t="shared" ref="G151" ca="1" si="2895">IF($B150&lt;=INDIRECT("areaNumBlock"&amp;$AV151),IF( ISBLANK(VLOOKUP(G$4&amp;$B150,INDIRECT("listResultBlock"&amp;$AV151),I$3,FALSE)),"",VLOOKUP(G$4&amp;$B150,INDIRECT("listResultBlock"&amp;$AV151),I$3,FALSE)),"")</f>
        <v/>
      </c>
      <c r="H151" s="33" t="str">
        <f t="shared" ref="H151" ca="1" si="2896">IF($B150&lt;=INDIRECT("areaNumBlock"&amp;$AV151),IF( ISBLANK(VLOOKUP(H$4&amp;$B150,INDIRECT("listResultBlock"&amp;$AV151),H$3,FALSE)),"",VLOOKUP(H$4&amp;$B150,INDIRECT("listResultBlock"&amp;$AV151),H$3,FALSE)),"")</f>
        <v/>
      </c>
      <c r="I151" s="34" t="str">
        <f t="shared" ref="I151" ca="1" si="2897">IF($B150&lt;=INDIRECT("areaNumBlock"&amp;$AV151),IF( ISBLANK(VLOOKUP(I$4&amp;$B150,INDIRECT("listResultBlock"&amp;$AV151),G$3,FALSE)),"",VLOOKUP(I$4&amp;$B150,INDIRECT("listResultBlock"&amp;$AV151),G$3,FALSE)),"")</f>
        <v/>
      </c>
      <c r="J151" s="32" t="str">
        <f t="shared" ref="J151" ca="1" si="2898">IF($B150&lt;=INDIRECT("areaNumBlock"&amp;$AV151),IF( ISBLANK(VLOOKUP(J$4&amp;$B150,INDIRECT("listResultBlock"&amp;$AV151),L$3,FALSE)),"",VLOOKUP(J$4&amp;$B150,INDIRECT("listResultBlock"&amp;$AV151),L$3,FALSE)),"")</f>
        <v/>
      </c>
      <c r="K151" s="33" t="str">
        <f t="shared" ref="K151" ca="1" si="2899">IF($B150&lt;=INDIRECT("areaNumBlock"&amp;$AV151),IF( ISBLANK(VLOOKUP(K$4&amp;$B150,INDIRECT("listResultBlock"&amp;$AV151),K$3,FALSE)),"",VLOOKUP(K$4&amp;$B150,INDIRECT("listResultBlock"&amp;$AV151),K$3,FALSE)),"")</f>
        <v/>
      </c>
      <c r="L151" s="34" t="str">
        <f t="shared" ref="L151" ca="1" si="2900">IF($B150&lt;=INDIRECT("areaNumBlock"&amp;$AV151),IF( ISBLANK(VLOOKUP(L$4&amp;$B150,INDIRECT("listResultBlock"&amp;$AV151),J$3,FALSE)),"",VLOOKUP(L$4&amp;$B150,INDIRECT("listResultBlock"&amp;$AV151),J$3,FALSE)),"")</f>
        <v/>
      </c>
      <c r="M151" s="26"/>
      <c r="N151" s="27"/>
      <c r="O151" s="28"/>
      <c r="P151" s="32" t="str">
        <f t="shared" ref="P151" ca="1" si="2901">IF(P$4&lt;=INDIRECT("areaNumBlock"&amp;$AV151),IF( ISBLANK(VLOOKUP($B150&amp;P$4,INDIRECT("listResultBlock"&amp;$AV151),P$3,FALSE)),"",VLOOKUP($B150&amp;P$4,INDIRECT("listResultBlock"&amp;$AV151),P$3,FALSE)),"")</f>
        <v/>
      </c>
      <c r="Q151" s="33" t="str">
        <f t="shared" ref="Q151" ca="1" si="2902">IF(Q$4&lt;=INDIRECT("areaNumBlock"&amp;$AV151),IF( ISBLANK(VLOOKUP($B150&amp;Q$4,INDIRECT("listResultBlock"&amp;$AV151),Q$3,FALSE)),"",VLOOKUP($B150&amp;Q$4,INDIRECT("listResultBlock"&amp;$AV151),Q$3,FALSE)),"")</f>
        <v/>
      </c>
      <c r="R151" s="34" t="str">
        <f t="shared" ref="R151" ca="1" si="2903">IF(R$4&lt;=INDIRECT("areaNumBlock"&amp;$AV151),IF( ISBLANK(VLOOKUP($B150&amp;R$4,INDIRECT("listResultBlock"&amp;$AV151),R$3,FALSE)),"",VLOOKUP($B150&amp;R$4,INDIRECT("listResultBlock"&amp;$AV151),R$3,FALSE)),"")</f>
        <v/>
      </c>
      <c r="S151" s="32" t="str">
        <f t="shared" ref="S151" ca="1" si="2904">IF(S$4&lt;=INDIRECT("areaNumBlock"&amp;$AV151),IF( ISBLANK(VLOOKUP($B150&amp;S$4,INDIRECT("listResultBlock"&amp;$AV151),S$3,FALSE)),"",VLOOKUP($B150&amp;S$4,INDIRECT("listResultBlock"&amp;$AV151),S$3,FALSE)),"")</f>
        <v/>
      </c>
      <c r="T151" s="33" t="str">
        <f t="shared" ref="T151" ca="1" si="2905">IF(T$4&lt;=INDIRECT("areaNumBlock"&amp;$AV151),IF( ISBLANK(VLOOKUP($B150&amp;T$4,INDIRECT("listResultBlock"&amp;$AV151),T$3,FALSE)),"",VLOOKUP($B150&amp;T$4,INDIRECT("listResultBlock"&amp;$AV151),T$3,FALSE)),"")</f>
        <v/>
      </c>
      <c r="U151" s="34" t="str">
        <f t="shared" ref="U151" ca="1" si="2906">IF(U$4&lt;=INDIRECT("areaNumBlock"&amp;$AV151),IF( ISBLANK(VLOOKUP($B150&amp;U$4,INDIRECT("listResultBlock"&amp;$AV151),U$3,FALSE)),"",VLOOKUP($B150&amp;U$4,INDIRECT("listResultBlock"&amp;$AV151),U$3,FALSE)),"")</f>
        <v/>
      </c>
      <c r="V151" s="32" t="str">
        <f t="shared" ref="V151" ca="1" si="2907">IF(V$4&lt;=INDIRECT("areaNumBlock"&amp;$AV151),IF( ISBLANK(VLOOKUP($B150&amp;V$4,INDIRECT("listResultBlock"&amp;$AV151),V$3,FALSE)),"",VLOOKUP($B150&amp;V$4,INDIRECT("listResultBlock"&amp;$AV151),V$3,FALSE)),"")</f>
        <v/>
      </c>
      <c r="W151" s="33" t="str">
        <f t="shared" ref="W151" ca="1" si="2908">IF(W$4&lt;=INDIRECT("areaNumBlock"&amp;$AV151),IF( ISBLANK(VLOOKUP($B150&amp;W$4,INDIRECT("listResultBlock"&amp;$AV151),W$3,FALSE)),"",VLOOKUP($B150&amp;W$4,INDIRECT("listResultBlock"&amp;$AV151),W$3,FALSE)),"")</f>
        <v/>
      </c>
      <c r="X151" s="34" t="str">
        <f t="shared" ref="X151" ca="1" si="2909">IF(X$4&lt;=INDIRECT("areaNumBlock"&amp;$AV151),IF( ISBLANK(VLOOKUP($B150&amp;X$4,INDIRECT("listResultBlock"&amp;$AV151),X$3,FALSE)),"",VLOOKUP($B150&amp;X$4,INDIRECT("listResultBlock"&amp;$AV151),X$3,FALSE)),"")</f>
        <v/>
      </c>
      <c r="Y151" s="32" t="str">
        <f t="shared" ref="Y151" ca="1" si="2910">IF(Y$4&lt;=INDIRECT("areaNumBlock"&amp;$AV151),IF( ISBLANK(VLOOKUP($B150&amp;Y$4,INDIRECT("listResultBlock"&amp;$AV151),Y$3,FALSE)),"",VLOOKUP($B150&amp;Y$4,INDIRECT("listResultBlock"&amp;$AV151),Y$3,FALSE)),"")</f>
        <v/>
      </c>
      <c r="Z151" s="33" t="str">
        <f t="shared" ref="Z151" ca="1" si="2911">IF(Z$4&lt;=INDIRECT("areaNumBlock"&amp;$AV151),IF( ISBLANK(VLOOKUP($B150&amp;Z$4,INDIRECT("listResultBlock"&amp;$AV151),Z$3,FALSE)),"",VLOOKUP($B150&amp;Z$4,INDIRECT("listResultBlock"&amp;$AV151),Z$3,FALSE)),"")</f>
        <v/>
      </c>
      <c r="AA151" s="34" t="str">
        <f t="shared" ref="AA151" ca="1" si="2912">IF(AA$4&lt;=INDIRECT("areaNumBlock"&amp;$AV151),IF( ISBLANK(VLOOKUP($B150&amp;AA$4,INDIRECT("listResultBlock"&amp;$AV151),AA$3,FALSE)),"",VLOOKUP($B150&amp;AA$4,INDIRECT("listResultBlock"&amp;$AV151),AA$3,FALSE)),"")</f>
        <v/>
      </c>
      <c r="AB151" s="32" t="str">
        <f t="shared" ref="AB151" ca="1" si="2913">IF(AB$4&lt;=INDIRECT("areaNumBlock"&amp;$AV151),IF( ISBLANK(VLOOKUP($B150&amp;AB$4,INDIRECT("listResultBlock"&amp;$AV151),AB$3,FALSE)),"",VLOOKUP($B150&amp;AB$4,INDIRECT("listResultBlock"&amp;$AV151),AB$3,FALSE)),"")</f>
        <v/>
      </c>
      <c r="AC151" s="33" t="str">
        <f t="shared" ref="AC151" ca="1" si="2914">IF(AC$4&lt;=INDIRECT("areaNumBlock"&amp;$AV151),IF( ISBLANK(VLOOKUP($B150&amp;AC$4,INDIRECT("listResultBlock"&amp;$AV151),AC$3,FALSE)),"",VLOOKUP($B150&amp;AC$4,INDIRECT("listResultBlock"&amp;$AV151),AC$3,FALSE)),"")</f>
        <v/>
      </c>
      <c r="AD151" s="34" t="str">
        <f t="shared" ref="AD151" ca="1" si="2915">IF(AD$4&lt;=INDIRECT("areaNumBlock"&amp;$AV151),IF( ISBLANK(VLOOKUP($B150&amp;AD$4,INDIRECT("listResultBlock"&amp;$AV151),AD$3,FALSE)),"",VLOOKUP($B150&amp;AD$4,INDIRECT("listResultBlock"&amp;$AV151),AD$3,FALSE)),"")</f>
        <v/>
      </c>
      <c r="AE151" s="32" t="str">
        <f t="shared" ref="AE151" ca="1" si="2916">IF(AE$4&lt;=INDIRECT("areaNumBlock"&amp;$AV151),IF( ISBLANK(VLOOKUP($B150&amp;AE$4,INDIRECT("listResultBlock"&amp;$AV151),AE$3,FALSE)),"",VLOOKUP($B150&amp;AE$4,INDIRECT("listResultBlock"&amp;$AV151),AE$3,FALSE)),"")</f>
        <v/>
      </c>
      <c r="AF151" s="33" t="str">
        <f t="shared" ref="AF151" ca="1" si="2917">IF(AF$4&lt;=INDIRECT("areaNumBlock"&amp;$AV151),IF( ISBLANK(VLOOKUP($B150&amp;AF$4,INDIRECT("listResultBlock"&amp;$AV151),AF$3,FALSE)),"",VLOOKUP($B150&amp;AF$4,INDIRECT("listResultBlock"&amp;$AV151),AF$3,FALSE)),"")</f>
        <v/>
      </c>
      <c r="AG151" s="34" t="str">
        <f t="shared" ref="AG151" ca="1" si="2918">IF(AG$4&lt;=INDIRECT("areaNumBlock"&amp;$AV151),IF( ISBLANK(VLOOKUP($B150&amp;AG$4,INDIRECT("listResultBlock"&amp;$AV151),AG$3,FALSE)),"",VLOOKUP($B150&amp;AG$4,INDIRECT("listResultBlock"&amp;$AV151),AG$3,FALSE)),"")</f>
        <v/>
      </c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105"/>
      <c r="AT151" s="107"/>
      <c r="AU151" s="25">
        <f t="shared" ref="AU151:AV151" si="2919">AU150</f>
        <v>0</v>
      </c>
      <c r="AV151" s="25">
        <f t="shared" si="2919"/>
        <v>7</v>
      </c>
    </row>
    <row r="152" spans="1:48" ht="21" hidden="1" customHeight="1" outlineLevel="1" x14ac:dyDescent="0.4">
      <c r="A152" s="7"/>
      <c r="B152" s="96">
        <v>5</v>
      </c>
      <c r="C152" s="98" t="str">
        <f t="shared" ref="C152" ca="1" si="2920">IF(B152&lt;=INDIRECT("areaNumBlock"&amp;$AV152),INDEX(INDIRECT("listTeamBlock"&amp;$AV152&amp;"b"),B152),"")</f>
        <v/>
      </c>
      <c r="D152" s="108" t="str">
        <f t="shared" ref="D152" ca="1" si="2921">IF(OR(D153="",F153=""),"",IF(D153&gt;F153,"〇",IF(D153&lt;F153,IF(E153="◎","不","×"),"△")))</f>
        <v/>
      </c>
      <c r="E152" s="108"/>
      <c r="F152" s="108"/>
      <c r="G152" s="108" t="str">
        <f t="shared" ref="G152" ca="1" si="2922">IF(OR(G153="",I153=""),"",IF(G153&gt;I153,"〇",IF(G153&lt;I153,IF(H153="◎","不","×"),"△")))</f>
        <v/>
      </c>
      <c r="H152" s="108"/>
      <c r="I152" s="108"/>
      <c r="J152" s="108" t="str">
        <f t="shared" ref="J152" ca="1" si="2923">IF(OR(J153="",L153=""),"",IF(J153&gt;L153,"〇",IF(J153&lt;L153,IF(K153="◎","不","×"),"△")))</f>
        <v/>
      </c>
      <c r="K152" s="108"/>
      <c r="L152" s="108"/>
      <c r="M152" s="108" t="str">
        <f t="shared" ref="M152" ca="1" si="2924">IF(OR(M153="",O153=""),"",IF(M153&gt;O153,"〇",IF(M153&lt;O153,IF(N153="◎","不","×"),"△")))</f>
        <v/>
      </c>
      <c r="N152" s="108"/>
      <c r="O152" s="108"/>
      <c r="P152" s="22"/>
      <c r="Q152" s="23"/>
      <c r="R152" s="24"/>
      <c r="S152" s="108" t="str">
        <f t="shared" ref="S152" ca="1" si="2925">IF(OR(S153="",U153=""),"",IF(S153&gt;U153,"〇",IF(S153&lt;U153,IF(T153="◎","不","×"),"△")))</f>
        <v/>
      </c>
      <c r="T152" s="108"/>
      <c r="U152" s="108"/>
      <c r="V152" s="108" t="str">
        <f t="shared" ref="V152" ca="1" si="2926">IF(OR(V153="",X153=""),"",IF(V153&gt;X153,"〇",IF(V153&lt;X153,IF(W153="◎","不","×"),"△")))</f>
        <v/>
      </c>
      <c r="W152" s="108"/>
      <c r="X152" s="108"/>
      <c r="Y152" s="108" t="str">
        <f t="shared" ref="Y152" ca="1" si="2927">IF(OR(Y153="",AA153=""),"",IF(Y153&gt;AA153,"〇",IF(Y153&lt;AA153,IF(Z153="◎","不","×"),"△")))</f>
        <v/>
      </c>
      <c r="Z152" s="108"/>
      <c r="AA152" s="108"/>
      <c r="AB152" s="108" t="str">
        <f t="shared" ref="AB152" ca="1" si="2928">IF(OR(AB153="",AD153=""),"",IF(AB153&gt;AD153,"〇",IF(AB153&lt;AD153,IF(AC153="◎","不","×"),"△")))</f>
        <v/>
      </c>
      <c r="AC152" s="108"/>
      <c r="AD152" s="108"/>
      <c r="AE152" s="108" t="str">
        <f t="shared" ref="AE152" ca="1" si="2929">IF(OR(AE153="",AG153=""),"",IF(AE153&gt;AG153,"〇",IF(AE153&lt;AG153,IF(AF153="◎","不","×"),"△")))</f>
        <v/>
      </c>
      <c r="AF152" s="108"/>
      <c r="AG152" s="108"/>
      <c r="AH152" s="95" t="str">
        <f t="shared" ref="AH152" ca="1" si="2930">IF(B152&lt;=INDIRECT("areaNumBlock"&amp;$AV153),SUM(AJ152:AM153),"")</f>
        <v/>
      </c>
      <c r="AI152" s="93" t="str">
        <f t="shared" ref="AI152" ca="1" si="2931">IF(B152&lt;=INDIRECT("areaNumBlock"&amp;$AV153),AJ152*3+AL152-(AM152*4),"")</f>
        <v/>
      </c>
      <c r="AJ152" s="95" t="str">
        <f t="shared" ref="AJ152:AM152" ca="1" si="2932">IF($B152&lt;=INDIRECT("areaNumBlock"&amp;$AV153),COUNTIF($D152:$AG153,AJ$5),"")</f>
        <v/>
      </c>
      <c r="AK152" s="95" t="str">
        <f t="shared" ca="1" si="2932"/>
        <v/>
      </c>
      <c r="AL152" s="95" t="str">
        <f t="shared" ca="1" si="2932"/>
        <v/>
      </c>
      <c r="AM152" s="95" t="str">
        <f t="shared" ca="1" si="2932"/>
        <v/>
      </c>
      <c r="AN152" s="95"/>
      <c r="AO152" s="93" t="str">
        <f t="shared" ref="AO152" ca="1" si="2933">IF(B152&lt;=INDIRECT("areaNumBlock"&amp;$AV153),AP152-AQ152,"")</f>
        <v/>
      </c>
      <c r="AP152" s="95" t="str">
        <f t="shared" ref="AP152" ca="1" si="2934">IF(B152&lt;=INDIRECT("areaNumBlock"&amp;$AV153),SUM(D153,G153,J153,M153,P153,S153,V153,Y153,AB153,AE153),"")</f>
        <v/>
      </c>
      <c r="AQ152" s="95" t="str">
        <f t="shared" ref="AQ152" ca="1" si="2935">IF(B152&lt;=INDIRECT("areaNumBlock"&amp;$AV153),SUM(F153,I153,L153,O153,R153,U153,X153,AA153,AD153,AG153),"")</f>
        <v/>
      </c>
      <c r="AR152" s="95"/>
      <c r="AS152" s="104" t="str">
        <f t="shared" ref="AS152" ca="1" si="2936">IF(AND(AU152=1,B152&lt;=INDIRECT("areaNumBlock"&amp;$AV153)),RANK(AT152,INDIRECT("areaRank"&amp;$AV153),0),"")</f>
        <v/>
      </c>
      <c r="AT152" s="106" t="str">
        <f t="shared" ref="AT152" ca="1" si="2937">IF(B152&lt;=INDIRECT("areaNumBlock"&amp;$AV153),AI152*1000000+AN152*100000+AO152*1000+AP152*10+AR152,"")</f>
        <v/>
      </c>
      <c r="AU152" s="25">
        <f t="shared" ref="AU152:AV152" si="2938">AU151</f>
        <v>0</v>
      </c>
      <c r="AV152" s="25">
        <f t="shared" si="2938"/>
        <v>7</v>
      </c>
    </row>
    <row r="153" spans="1:48" ht="21" hidden="1" customHeight="1" outlineLevel="1" x14ac:dyDescent="0.4">
      <c r="A153" s="7"/>
      <c r="B153" s="97"/>
      <c r="C153" s="99"/>
      <c r="D153" s="35" t="str">
        <f t="shared" ref="D153" ca="1" si="2939">IF($B152&lt;=INDIRECT("areaNumBlock"&amp;$AV153),IF( ISBLANK(VLOOKUP(D$4&amp;$B152,INDIRECT("listResultBlock"&amp;$AV153),F$3,FALSE)),"",VLOOKUP(D$4&amp;$B152,INDIRECT("listResultBlock"&amp;$AV153),F$3,FALSE)),"")</f>
        <v/>
      </c>
      <c r="E153" s="36" t="str">
        <f t="shared" ref="E153" ca="1" si="2940">IF($B152&lt;=INDIRECT("areaNumBlock"&amp;$AV153),IF( ISBLANK(VLOOKUP(E$4&amp;$B152,INDIRECT("listResultBlock"&amp;$AV153),E$3,FALSE)),"",VLOOKUP(E$4&amp;$B152,INDIRECT("listResultBlock"&amp;$AV153),E$3,FALSE)),"")</f>
        <v/>
      </c>
      <c r="F153" s="37" t="str">
        <f t="shared" ref="F153" ca="1" si="2941">IF($B152&lt;=INDIRECT("areaNumBlock"&amp;$AV153),IF( ISBLANK(VLOOKUP(F$4&amp;$B152,INDIRECT("listResultBlock"&amp;$AV153),D$3,FALSE)),"",VLOOKUP(F$4&amp;$B152,INDIRECT("listResultBlock"&amp;$AV153),D$3,FALSE)),"")</f>
        <v/>
      </c>
      <c r="G153" s="35" t="str">
        <f t="shared" ref="G153" ca="1" si="2942">IF($B152&lt;=INDIRECT("areaNumBlock"&amp;$AV153),IF( ISBLANK(VLOOKUP(G$4&amp;$B152,INDIRECT("listResultBlock"&amp;$AV153),I$3,FALSE)),"",VLOOKUP(G$4&amp;$B152,INDIRECT("listResultBlock"&amp;$AV153),I$3,FALSE)),"")</f>
        <v/>
      </c>
      <c r="H153" s="36" t="str">
        <f t="shared" ref="H153" ca="1" si="2943">IF($B152&lt;=INDIRECT("areaNumBlock"&amp;$AV153),IF( ISBLANK(VLOOKUP(H$4&amp;$B152,INDIRECT("listResultBlock"&amp;$AV153),H$3,FALSE)),"",VLOOKUP(H$4&amp;$B152,INDIRECT("listResultBlock"&amp;$AV153),H$3,FALSE)),"")</f>
        <v/>
      </c>
      <c r="I153" s="37" t="str">
        <f t="shared" ref="I153" ca="1" si="2944">IF($B152&lt;=INDIRECT("areaNumBlock"&amp;$AV153),IF( ISBLANK(VLOOKUP(I$4&amp;$B152,INDIRECT("listResultBlock"&amp;$AV153),G$3,FALSE)),"",VLOOKUP(I$4&amp;$B152,INDIRECT("listResultBlock"&amp;$AV153),G$3,FALSE)),"")</f>
        <v/>
      </c>
      <c r="J153" s="35" t="str">
        <f t="shared" ref="J153" ca="1" si="2945">IF($B152&lt;=INDIRECT("areaNumBlock"&amp;$AV153),IF( ISBLANK(VLOOKUP(J$4&amp;$B152,INDIRECT("listResultBlock"&amp;$AV153),L$3,FALSE)),"",VLOOKUP(J$4&amp;$B152,INDIRECT("listResultBlock"&amp;$AV153),L$3,FALSE)),"")</f>
        <v/>
      </c>
      <c r="K153" s="36" t="str">
        <f t="shared" ref="K153" ca="1" si="2946">IF($B152&lt;=INDIRECT("areaNumBlock"&amp;$AV153),IF( ISBLANK(VLOOKUP(K$4&amp;$B152,INDIRECT("listResultBlock"&amp;$AV153),K$3,FALSE)),"",VLOOKUP(K$4&amp;$B152,INDIRECT("listResultBlock"&amp;$AV153),K$3,FALSE)),"")</f>
        <v/>
      </c>
      <c r="L153" s="37" t="str">
        <f t="shared" ref="L153" ca="1" si="2947">IF($B152&lt;=INDIRECT("areaNumBlock"&amp;$AV153),IF( ISBLANK(VLOOKUP(L$4&amp;$B152,INDIRECT("listResultBlock"&amp;$AV153),J$3,FALSE)),"",VLOOKUP(L$4&amp;$B152,INDIRECT("listResultBlock"&amp;$AV153),J$3,FALSE)),"")</f>
        <v/>
      </c>
      <c r="M153" s="35" t="str">
        <f t="shared" ref="M153" ca="1" si="2948">IF($B152&lt;=INDIRECT("areaNumBlock"&amp;$AV153),IF( ISBLANK(VLOOKUP(M$4&amp;$B152,INDIRECT("listResultBlock"&amp;$AV153),O$3,FALSE)),"",VLOOKUP(M$4&amp;$B152,INDIRECT("listResultBlock"&amp;$AV153),O$3,FALSE)),"")</f>
        <v/>
      </c>
      <c r="N153" s="36" t="str">
        <f t="shared" ref="N153" ca="1" si="2949">IF($B152&lt;=INDIRECT("areaNumBlock"&amp;$AV153),IF( ISBLANK(VLOOKUP(N$4&amp;$B152,INDIRECT("listResultBlock"&amp;$AV153),N$3,FALSE)),"",VLOOKUP(N$4&amp;$B152,INDIRECT("listResultBlock"&amp;$AV153),N$3,FALSE)),"")</f>
        <v/>
      </c>
      <c r="O153" s="37" t="str">
        <f t="shared" ref="O153" ca="1" si="2950">IF($B152&lt;=INDIRECT("areaNumBlock"&amp;$AV153),IF( ISBLANK(VLOOKUP(O$4&amp;$B152,INDIRECT("listResultBlock"&amp;$AV153),M$3,FALSE)),"",VLOOKUP(O$4&amp;$B152,INDIRECT("listResultBlock"&amp;$AV153),M$3,FALSE)),"")</f>
        <v/>
      </c>
      <c r="P153" s="26"/>
      <c r="Q153" s="27"/>
      <c r="R153" s="28"/>
      <c r="S153" s="35" t="str">
        <f t="shared" ref="S153" ca="1" si="2951">IF(S$4&lt;=INDIRECT("areaNumBlock"&amp;$AV153),IF( ISBLANK(VLOOKUP($B152&amp;S$4,INDIRECT("listResultBlock"&amp;$AV153),S$3,FALSE)),"",VLOOKUP($B152&amp;S$4,INDIRECT("listResultBlock"&amp;$AV153),S$3,FALSE)),"")</f>
        <v/>
      </c>
      <c r="T153" s="36" t="str">
        <f t="shared" ref="T153" ca="1" si="2952">IF(T$4&lt;=INDIRECT("areaNumBlock"&amp;$AV153),IF( ISBLANK(VLOOKUP($B152&amp;T$4,INDIRECT("listResultBlock"&amp;$AV153),T$3,FALSE)),"",VLOOKUP($B152&amp;T$4,INDIRECT("listResultBlock"&amp;$AV153),T$3,FALSE)),"")</f>
        <v/>
      </c>
      <c r="U153" s="37" t="str">
        <f t="shared" ref="U153" ca="1" si="2953">IF(U$4&lt;=INDIRECT("areaNumBlock"&amp;$AV153),IF( ISBLANK(VLOOKUP($B152&amp;U$4,INDIRECT("listResultBlock"&amp;$AV153),U$3,FALSE)),"",VLOOKUP($B152&amp;U$4,INDIRECT("listResultBlock"&amp;$AV153),U$3,FALSE)),"")</f>
        <v/>
      </c>
      <c r="V153" s="35" t="str">
        <f t="shared" ref="V153" ca="1" si="2954">IF(V$4&lt;=INDIRECT("areaNumBlock"&amp;$AV153),IF( ISBLANK(VLOOKUP($B152&amp;V$4,INDIRECT("listResultBlock"&amp;$AV153),V$3,FALSE)),"",VLOOKUP($B152&amp;V$4,INDIRECT("listResultBlock"&amp;$AV153),V$3,FALSE)),"")</f>
        <v/>
      </c>
      <c r="W153" s="36" t="str">
        <f t="shared" ref="W153" ca="1" si="2955">IF(W$4&lt;=INDIRECT("areaNumBlock"&amp;$AV153),IF( ISBLANK(VLOOKUP($B152&amp;W$4,INDIRECT("listResultBlock"&amp;$AV153),W$3,FALSE)),"",VLOOKUP($B152&amp;W$4,INDIRECT("listResultBlock"&amp;$AV153),W$3,FALSE)),"")</f>
        <v/>
      </c>
      <c r="X153" s="37" t="str">
        <f t="shared" ref="X153" ca="1" si="2956">IF(X$4&lt;=INDIRECT("areaNumBlock"&amp;$AV153),IF( ISBLANK(VLOOKUP($B152&amp;X$4,INDIRECT("listResultBlock"&amp;$AV153),X$3,FALSE)),"",VLOOKUP($B152&amp;X$4,INDIRECT("listResultBlock"&amp;$AV153),X$3,FALSE)),"")</f>
        <v/>
      </c>
      <c r="Y153" s="35" t="str">
        <f t="shared" ref="Y153" ca="1" si="2957">IF(Y$4&lt;=INDIRECT("areaNumBlock"&amp;$AV153),IF( ISBLANK(VLOOKUP($B152&amp;Y$4,INDIRECT("listResultBlock"&amp;$AV153),Y$3,FALSE)),"",VLOOKUP($B152&amp;Y$4,INDIRECT("listResultBlock"&amp;$AV153),Y$3,FALSE)),"")</f>
        <v/>
      </c>
      <c r="Z153" s="36" t="str">
        <f t="shared" ref="Z153" ca="1" si="2958">IF(Z$4&lt;=INDIRECT("areaNumBlock"&amp;$AV153),IF( ISBLANK(VLOOKUP($B152&amp;Z$4,INDIRECT("listResultBlock"&amp;$AV153),Z$3,FALSE)),"",VLOOKUP($B152&amp;Z$4,INDIRECT("listResultBlock"&amp;$AV153),Z$3,FALSE)),"")</f>
        <v/>
      </c>
      <c r="AA153" s="37" t="str">
        <f t="shared" ref="AA153" ca="1" si="2959">IF(AA$4&lt;=INDIRECT("areaNumBlock"&amp;$AV153),IF( ISBLANK(VLOOKUP($B152&amp;AA$4,INDIRECT("listResultBlock"&amp;$AV153),AA$3,FALSE)),"",VLOOKUP($B152&amp;AA$4,INDIRECT("listResultBlock"&amp;$AV153),AA$3,FALSE)),"")</f>
        <v/>
      </c>
      <c r="AB153" s="35" t="str">
        <f t="shared" ref="AB153" ca="1" si="2960">IF(AB$4&lt;=INDIRECT("areaNumBlock"&amp;$AV153),IF( ISBLANK(VLOOKUP($B152&amp;AB$4,INDIRECT("listResultBlock"&amp;$AV153),AB$3,FALSE)),"",VLOOKUP($B152&amp;AB$4,INDIRECT("listResultBlock"&amp;$AV153),AB$3,FALSE)),"")</f>
        <v/>
      </c>
      <c r="AC153" s="36" t="str">
        <f t="shared" ref="AC153" ca="1" si="2961">IF(AC$4&lt;=INDIRECT("areaNumBlock"&amp;$AV153),IF( ISBLANK(VLOOKUP($B152&amp;AC$4,INDIRECT("listResultBlock"&amp;$AV153),AC$3,FALSE)),"",VLOOKUP($B152&amp;AC$4,INDIRECT("listResultBlock"&amp;$AV153),AC$3,FALSE)),"")</f>
        <v/>
      </c>
      <c r="AD153" s="37" t="str">
        <f t="shared" ref="AD153" ca="1" si="2962">IF(AD$4&lt;=INDIRECT("areaNumBlock"&amp;$AV153),IF( ISBLANK(VLOOKUP($B152&amp;AD$4,INDIRECT("listResultBlock"&amp;$AV153),AD$3,FALSE)),"",VLOOKUP($B152&amp;AD$4,INDIRECT("listResultBlock"&amp;$AV153),AD$3,FALSE)),"")</f>
        <v/>
      </c>
      <c r="AE153" s="35" t="str">
        <f t="shared" ref="AE153" ca="1" si="2963">IF(AE$4&lt;=INDIRECT("areaNumBlock"&amp;$AV153),IF( ISBLANK(VLOOKUP($B152&amp;AE$4,INDIRECT("listResultBlock"&amp;$AV153),AE$3,FALSE)),"",VLOOKUP($B152&amp;AE$4,INDIRECT("listResultBlock"&amp;$AV153),AE$3,FALSE)),"")</f>
        <v/>
      </c>
      <c r="AF153" s="36" t="str">
        <f t="shared" ref="AF153" ca="1" si="2964">IF(AF$4&lt;=INDIRECT("areaNumBlock"&amp;$AV153),IF( ISBLANK(VLOOKUP($B152&amp;AF$4,INDIRECT("listResultBlock"&amp;$AV153),AF$3,FALSE)),"",VLOOKUP($B152&amp;AF$4,INDIRECT("listResultBlock"&amp;$AV153),AF$3,FALSE)),"")</f>
        <v/>
      </c>
      <c r="AG153" s="37" t="str">
        <f t="shared" ref="AG153" ca="1" si="2965">IF(AG$4&lt;=INDIRECT("areaNumBlock"&amp;$AV153),IF( ISBLANK(VLOOKUP($B152&amp;AG$4,INDIRECT("listResultBlock"&amp;$AV153),AG$3,FALSE)),"",VLOOKUP($B152&amp;AG$4,INDIRECT("listResultBlock"&amp;$AV153),AG$3,FALSE)),"")</f>
        <v/>
      </c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105"/>
      <c r="AT153" s="107"/>
      <c r="AU153" s="25">
        <f t="shared" ref="AU153:AV153" si="2966">AU152</f>
        <v>0</v>
      </c>
      <c r="AV153" s="25">
        <f t="shared" si="2966"/>
        <v>7</v>
      </c>
    </row>
    <row r="154" spans="1:48" ht="21" hidden="1" customHeight="1" outlineLevel="1" x14ac:dyDescent="0.4">
      <c r="A154" s="7"/>
      <c r="B154" s="96">
        <v>6</v>
      </c>
      <c r="C154" s="98" t="str">
        <f t="shared" ref="C154" ca="1" si="2967">IF(B154&lt;=INDIRECT("areaNumBlock"&amp;$AV154),INDEX(INDIRECT("listTeamBlock"&amp;$AV154&amp;"b"),B154),"")</f>
        <v/>
      </c>
      <c r="D154" s="100" t="str">
        <f t="shared" ref="D154" ca="1" si="2968">IF(OR(D155="",F155=""),"",IF(D155&gt;F155,"〇",IF(D155&lt;F155,IF(E155="◎","不","×"),"△")))</f>
        <v/>
      </c>
      <c r="E154" s="100"/>
      <c r="F154" s="100"/>
      <c r="G154" s="100" t="str">
        <f t="shared" ref="G154" ca="1" si="2969">IF(OR(G155="",I155=""),"",IF(G155&gt;I155,"〇",IF(G155&lt;I155,IF(H155="◎","不","×"),"△")))</f>
        <v/>
      </c>
      <c r="H154" s="100"/>
      <c r="I154" s="100"/>
      <c r="J154" s="100" t="str">
        <f t="shared" ref="J154" ca="1" si="2970">IF(OR(J155="",L155=""),"",IF(J155&gt;L155,"〇",IF(J155&lt;L155,IF(K155="◎","不","×"),"△")))</f>
        <v/>
      </c>
      <c r="K154" s="100"/>
      <c r="L154" s="100"/>
      <c r="M154" s="100" t="str">
        <f t="shared" ref="M154" ca="1" si="2971">IF(OR(M155="",O155=""),"",IF(M155&gt;O155,"〇",IF(M155&lt;O155,IF(N155="◎","不","×"),"△")))</f>
        <v/>
      </c>
      <c r="N154" s="100"/>
      <c r="O154" s="100"/>
      <c r="P154" s="100" t="str">
        <f t="shared" ref="P154" ca="1" si="2972">IF(OR(P155="",R155=""),"",IF(P155&gt;R155,"〇",IF(P155&lt;R155,IF(Q155="◎","不","×"),"△")))</f>
        <v/>
      </c>
      <c r="Q154" s="100"/>
      <c r="R154" s="100"/>
      <c r="S154" s="22"/>
      <c r="T154" s="23"/>
      <c r="U154" s="24"/>
      <c r="V154" s="100" t="str">
        <f t="shared" ref="V154" ca="1" si="2973">IF(OR(V155="",X155=""),"",IF(V155&gt;X155,"〇",IF(V155&lt;X155,IF(W155="◎","不","×"),"△")))</f>
        <v/>
      </c>
      <c r="W154" s="100"/>
      <c r="X154" s="100"/>
      <c r="Y154" s="100" t="str">
        <f t="shared" ref="Y154" ca="1" si="2974">IF(OR(Y155="",AA155=""),"",IF(Y155&gt;AA155,"〇",IF(Y155&lt;AA155,IF(Z155="◎","不","×"),"△")))</f>
        <v/>
      </c>
      <c r="Z154" s="100"/>
      <c r="AA154" s="100"/>
      <c r="AB154" s="100" t="str">
        <f t="shared" ref="AB154" ca="1" si="2975">IF(OR(AB155="",AD155=""),"",IF(AB155&gt;AD155,"〇",IF(AB155&lt;AD155,IF(AC155="◎","不","×"),"△")))</f>
        <v/>
      </c>
      <c r="AC154" s="100"/>
      <c r="AD154" s="100"/>
      <c r="AE154" s="100" t="str">
        <f t="shared" ref="AE154" ca="1" si="2976">IF(OR(AE155="",AG155=""),"",IF(AE155&gt;AG155,"〇",IF(AE155&lt;AG155,IF(AF155="◎","不","×"),"△")))</f>
        <v/>
      </c>
      <c r="AF154" s="100"/>
      <c r="AG154" s="100"/>
      <c r="AH154" s="95" t="str">
        <f t="shared" ref="AH154" ca="1" si="2977">IF(B154&lt;=INDIRECT("areaNumBlock"&amp;$AV155),SUM(AJ154:AM155),"")</f>
        <v/>
      </c>
      <c r="AI154" s="93" t="str">
        <f t="shared" ref="AI154" ca="1" si="2978">IF(B154&lt;=INDIRECT("areaNumBlock"&amp;$AV155),AJ154*3+AL154-(AM154*4),"")</f>
        <v/>
      </c>
      <c r="AJ154" s="95" t="str">
        <f t="shared" ref="AJ154:AM154" ca="1" si="2979">IF($B154&lt;=INDIRECT("areaNumBlock"&amp;$AV155),COUNTIF($D154:$AG155,AJ$5),"")</f>
        <v/>
      </c>
      <c r="AK154" s="95" t="str">
        <f t="shared" ca="1" si="2979"/>
        <v/>
      </c>
      <c r="AL154" s="95" t="str">
        <f t="shared" ca="1" si="2979"/>
        <v/>
      </c>
      <c r="AM154" s="95" t="str">
        <f t="shared" ca="1" si="2979"/>
        <v/>
      </c>
      <c r="AN154" s="95"/>
      <c r="AO154" s="93" t="str">
        <f t="shared" ref="AO154" ca="1" si="2980">IF(B154&lt;=INDIRECT("areaNumBlock"&amp;$AV155),AP154-AQ154,"")</f>
        <v/>
      </c>
      <c r="AP154" s="95" t="str">
        <f t="shared" ref="AP154" ca="1" si="2981">IF(B154&lt;=INDIRECT("areaNumBlock"&amp;$AV155),SUM(D155,G155,J155,M155,P155,S155,V155,Y155,AB155,AE155),"")</f>
        <v/>
      </c>
      <c r="AQ154" s="95" t="str">
        <f t="shared" ref="AQ154" ca="1" si="2982">IF(B154&lt;=INDIRECT("areaNumBlock"&amp;$AV155),SUM(F155,I155,L155,O155,R155,U155,X155,AA155,AD155,AG155),"")</f>
        <v/>
      </c>
      <c r="AR154" s="95"/>
      <c r="AS154" s="104" t="str">
        <f t="shared" ref="AS154" ca="1" si="2983">IF(AND(AU154=1,B154&lt;=INDIRECT("areaNumBlock"&amp;$AV155)),RANK(AT154,INDIRECT("areaRank"&amp;$AV155),0),"")</f>
        <v/>
      </c>
      <c r="AT154" s="106" t="str">
        <f t="shared" ref="AT154" ca="1" si="2984">IF(B154&lt;=INDIRECT("areaNumBlock"&amp;$AV155),AI154*1000000+AN154*100000+AO154*1000+AP154*10+AR154,"")</f>
        <v/>
      </c>
      <c r="AU154" s="25">
        <f t="shared" ref="AU154:AV154" si="2985">AU153</f>
        <v>0</v>
      </c>
      <c r="AV154" s="25">
        <f t="shared" si="2985"/>
        <v>7</v>
      </c>
    </row>
    <row r="155" spans="1:48" ht="21" hidden="1" customHeight="1" outlineLevel="1" x14ac:dyDescent="0.4">
      <c r="A155" s="7"/>
      <c r="B155" s="97"/>
      <c r="C155" s="99"/>
      <c r="D155" s="32" t="str">
        <f t="shared" ref="D155" ca="1" si="2986">IF($B154&lt;=INDIRECT("areaNumBlock"&amp;$AV155),IF( ISBLANK(VLOOKUP(D$4&amp;$B154,INDIRECT("listResultBlock"&amp;$AV155),F$3,FALSE)),"",VLOOKUP(D$4&amp;$B154,INDIRECT("listResultBlock"&amp;$AV155),F$3,FALSE)),"")</f>
        <v/>
      </c>
      <c r="E155" s="33" t="str">
        <f t="shared" ref="E155" ca="1" si="2987">IF($B154&lt;=INDIRECT("areaNumBlock"&amp;$AV155),IF( ISBLANK(VLOOKUP(E$4&amp;$B154,INDIRECT("listResultBlock"&amp;$AV155),E$3,FALSE)),"",VLOOKUP(E$4&amp;$B154,INDIRECT("listResultBlock"&amp;$AV155),E$3,FALSE)),"")</f>
        <v/>
      </c>
      <c r="F155" s="34" t="str">
        <f t="shared" ref="F155" ca="1" si="2988">IF($B154&lt;=INDIRECT("areaNumBlock"&amp;$AV155),IF( ISBLANK(VLOOKUP(F$4&amp;$B154,INDIRECT("listResultBlock"&amp;$AV155),D$3,FALSE)),"",VLOOKUP(F$4&amp;$B154,INDIRECT("listResultBlock"&amp;$AV155),D$3,FALSE)),"")</f>
        <v/>
      </c>
      <c r="G155" s="32" t="str">
        <f t="shared" ref="G155" ca="1" si="2989">IF($B154&lt;=INDIRECT("areaNumBlock"&amp;$AV155),IF( ISBLANK(VLOOKUP(G$4&amp;$B154,INDIRECT("listResultBlock"&amp;$AV155),I$3,FALSE)),"",VLOOKUP(G$4&amp;$B154,INDIRECT("listResultBlock"&amp;$AV155),I$3,FALSE)),"")</f>
        <v/>
      </c>
      <c r="H155" s="33" t="str">
        <f t="shared" ref="H155" ca="1" si="2990">IF($B154&lt;=INDIRECT("areaNumBlock"&amp;$AV155),IF( ISBLANK(VLOOKUP(H$4&amp;$B154,INDIRECT("listResultBlock"&amp;$AV155),H$3,FALSE)),"",VLOOKUP(H$4&amp;$B154,INDIRECT("listResultBlock"&amp;$AV155),H$3,FALSE)),"")</f>
        <v/>
      </c>
      <c r="I155" s="34" t="str">
        <f t="shared" ref="I155" ca="1" si="2991">IF($B154&lt;=INDIRECT("areaNumBlock"&amp;$AV155),IF( ISBLANK(VLOOKUP(I$4&amp;$B154,INDIRECT("listResultBlock"&amp;$AV155),G$3,FALSE)),"",VLOOKUP(I$4&amp;$B154,INDIRECT("listResultBlock"&amp;$AV155),G$3,FALSE)),"")</f>
        <v/>
      </c>
      <c r="J155" s="32" t="str">
        <f t="shared" ref="J155" ca="1" si="2992">IF($B154&lt;=INDIRECT("areaNumBlock"&amp;$AV155),IF( ISBLANK(VLOOKUP(J$4&amp;$B154,INDIRECT("listResultBlock"&amp;$AV155),L$3,FALSE)),"",VLOOKUP(J$4&amp;$B154,INDIRECT("listResultBlock"&amp;$AV155),L$3,FALSE)),"")</f>
        <v/>
      </c>
      <c r="K155" s="33" t="str">
        <f t="shared" ref="K155" ca="1" si="2993">IF($B154&lt;=INDIRECT("areaNumBlock"&amp;$AV155),IF( ISBLANK(VLOOKUP(K$4&amp;$B154,INDIRECT("listResultBlock"&amp;$AV155),K$3,FALSE)),"",VLOOKUP(K$4&amp;$B154,INDIRECT("listResultBlock"&amp;$AV155),K$3,FALSE)),"")</f>
        <v/>
      </c>
      <c r="L155" s="34" t="str">
        <f t="shared" ref="L155" ca="1" si="2994">IF($B154&lt;=INDIRECT("areaNumBlock"&amp;$AV155),IF( ISBLANK(VLOOKUP(L$4&amp;$B154,INDIRECT("listResultBlock"&amp;$AV155),J$3,FALSE)),"",VLOOKUP(L$4&amp;$B154,INDIRECT("listResultBlock"&amp;$AV155),J$3,FALSE)),"")</f>
        <v/>
      </c>
      <c r="M155" s="32" t="str">
        <f t="shared" ref="M155" ca="1" si="2995">IF($B154&lt;=INDIRECT("areaNumBlock"&amp;$AV155),IF( ISBLANK(VLOOKUP(M$4&amp;$B154,INDIRECT("listResultBlock"&amp;$AV155),O$3,FALSE)),"",VLOOKUP(M$4&amp;$B154,INDIRECT("listResultBlock"&amp;$AV155),O$3,FALSE)),"")</f>
        <v/>
      </c>
      <c r="N155" s="33" t="str">
        <f t="shared" ref="N155" ca="1" si="2996">IF($B154&lt;=INDIRECT("areaNumBlock"&amp;$AV155),IF( ISBLANK(VLOOKUP(N$4&amp;$B154,INDIRECT("listResultBlock"&amp;$AV155),N$3,FALSE)),"",VLOOKUP(N$4&amp;$B154,INDIRECT("listResultBlock"&amp;$AV155),N$3,FALSE)),"")</f>
        <v/>
      </c>
      <c r="O155" s="34" t="str">
        <f t="shared" ref="O155" ca="1" si="2997">IF($B154&lt;=INDIRECT("areaNumBlock"&amp;$AV155),IF( ISBLANK(VLOOKUP(O$4&amp;$B154,INDIRECT("listResultBlock"&amp;$AV155),M$3,FALSE)),"",VLOOKUP(O$4&amp;$B154,INDIRECT("listResultBlock"&amp;$AV155),M$3,FALSE)),"")</f>
        <v/>
      </c>
      <c r="P155" s="32" t="str">
        <f t="shared" ref="P155" ca="1" si="2998">IF($B154&lt;=INDIRECT("areaNumBlock"&amp;$AV155),IF( ISBLANK(VLOOKUP(P$4&amp;$B154,INDIRECT("listResultBlock"&amp;$AV155),R$3,FALSE)),"",VLOOKUP(P$4&amp;$B154,INDIRECT("listResultBlock"&amp;$AV155),R$3,FALSE)),"")</f>
        <v/>
      </c>
      <c r="Q155" s="33" t="str">
        <f t="shared" ref="Q155" ca="1" si="2999">IF($B154&lt;=INDIRECT("areaNumBlock"&amp;$AV155),IF( ISBLANK(VLOOKUP(Q$4&amp;$B154,INDIRECT("listResultBlock"&amp;$AV155),Q$3,FALSE)),"",VLOOKUP(Q$4&amp;$B154,INDIRECT("listResultBlock"&amp;$AV155),Q$3,FALSE)),"")</f>
        <v/>
      </c>
      <c r="R155" s="34" t="str">
        <f t="shared" ref="R155" ca="1" si="3000">IF($B154&lt;=INDIRECT("areaNumBlock"&amp;$AV155),IF( ISBLANK(VLOOKUP(R$4&amp;$B154,INDIRECT("listResultBlock"&amp;$AV155),P$3,FALSE)),"",VLOOKUP(R$4&amp;$B154,INDIRECT("listResultBlock"&amp;$AV155),P$3,FALSE)),"")</f>
        <v/>
      </c>
      <c r="S155" s="26"/>
      <c r="T155" s="27"/>
      <c r="U155" s="28"/>
      <c r="V155" s="32" t="str">
        <f t="shared" ref="V155" ca="1" si="3001">IF(V$4&lt;=INDIRECT("areaNumBlock"&amp;$AV155),IF( ISBLANK(VLOOKUP($B154&amp;V$4,INDIRECT("listResultBlock"&amp;$AV155),V$3,FALSE)),"",VLOOKUP($B154&amp;V$4,INDIRECT("listResultBlock"&amp;$AV155),V$3,FALSE)),"")</f>
        <v/>
      </c>
      <c r="W155" s="33" t="str">
        <f t="shared" ref="W155" ca="1" si="3002">IF(W$4&lt;=INDIRECT("areaNumBlock"&amp;$AV155),IF( ISBLANK(VLOOKUP($B154&amp;W$4,INDIRECT("listResultBlock"&amp;$AV155),W$3,FALSE)),"",VLOOKUP($B154&amp;W$4,INDIRECT("listResultBlock"&amp;$AV155),W$3,FALSE)),"")</f>
        <v/>
      </c>
      <c r="X155" s="34" t="str">
        <f t="shared" ref="X155" ca="1" si="3003">IF(X$4&lt;=INDIRECT("areaNumBlock"&amp;$AV155),IF( ISBLANK(VLOOKUP($B154&amp;X$4,INDIRECT("listResultBlock"&amp;$AV155),X$3,FALSE)),"",VLOOKUP($B154&amp;X$4,INDIRECT("listResultBlock"&amp;$AV155),X$3,FALSE)),"")</f>
        <v/>
      </c>
      <c r="Y155" s="32" t="str">
        <f t="shared" ref="Y155" ca="1" si="3004">IF(Y$4&lt;=INDIRECT("areaNumBlock"&amp;$AV155),IF( ISBLANK(VLOOKUP($B154&amp;Y$4,INDIRECT("listResultBlock"&amp;$AV155),Y$3,FALSE)),"",VLOOKUP($B154&amp;Y$4,INDIRECT("listResultBlock"&amp;$AV155),Y$3,FALSE)),"")</f>
        <v/>
      </c>
      <c r="Z155" s="33" t="str">
        <f t="shared" ref="Z155" ca="1" si="3005">IF(Z$4&lt;=INDIRECT("areaNumBlock"&amp;$AV155),IF( ISBLANK(VLOOKUP($B154&amp;Z$4,INDIRECT("listResultBlock"&amp;$AV155),Z$3,FALSE)),"",VLOOKUP($B154&amp;Z$4,INDIRECT("listResultBlock"&amp;$AV155),Z$3,FALSE)),"")</f>
        <v/>
      </c>
      <c r="AA155" s="34" t="str">
        <f t="shared" ref="AA155" ca="1" si="3006">IF(AA$4&lt;=INDIRECT("areaNumBlock"&amp;$AV155),IF( ISBLANK(VLOOKUP($B154&amp;AA$4,INDIRECT("listResultBlock"&amp;$AV155),AA$3,FALSE)),"",VLOOKUP($B154&amp;AA$4,INDIRECT("listResultBlock"&amp;$AV155),AA$3,FALSE)),"")</f>
        <v/>
      </c>
      <c r="AB155" s="32" t="str">
        <f t="shared" ref="AB155" ca="1" si="3007">IF(AB$4&lt;=INDIRECT("areaNumBlock"&amp;$AV155),IF( ISBLANK(VLOOKUP($B154&amp;AB$4,INDIRECT("listResultBlock"&amp;$AV155),AB$3,FALSE)),"",VLOOKUP($B154&amp;AB$4,INDIRECT("listResultBlock"&amp;$AV155),AB$3,FALSE)),"")</f>
        <v/>
      </c>
      <c r="AC155" s="33" t="str">
        <f t="shared" ref="AC155" ca="1" si="3008">IF(AC$4&lt;=INDIRECT("areaNumBlock"&amp;$AV155),IF( ISBLANK(VLOOKUP($B154&amp;AC$4,INDIRECT("listResultBlock"&amp;$AV155),AC$3,FALSE)),"",VLOOKUP($B154&amp;AC$4,INDIRECT("listResultBlock"&amp;$AV155),AC$3,FALSE)),"")</f>
        <v/>
      </c>
      <c r="AD155" s="34" t="str">
        <f t="shared" ref="AD155" ca="1" si="3009">IF(AD$4&lt;=INDIRECT("areaNumBlock"&amp;$AV155),IF( ISBLANK(VLOOKUP($B154&amp;AD$4,INDIRECT("listResultBlock"&amp;$AV155),AD$3,FALSE)),"",VLOOKUP($B154&amp;AD$4,INDIRECT("listResultBlock"&amp;$AV155),AD$3,FALSE)),"")</f>
        <v/>
      </c>
      <c r="AE155" s="32" t="str">
        <f t="shared" ref="AE155" ca="1" si="3010">IF(AE$4&lt;=INDIRECT("areaNumBlock"&amp;$AV155),IF( ISBLANK(VLOOKUP($B154&amp;AE$4,INDIRECT("listResultBlock"&amp;$AV155),AE$3,FALSE)),"",VLOOKUP($B154&amp;AE$4,INDIRECT("listResultBlock"&amp;$AV155),AE$3,FALSE)),"")</f>
        <v/>
      </c>
      <c r="AF155" s="33" t="str">
        <f t="shared" ref="AF155" ca="1" si="3011">IF(AF$4&lt;=INDIRECT("areaNumBlock"&amp;$AV155),IF( ISBLANK(VLOOKUP($B154&amp;AF$4,INDIRECT("listResultBlock"&amp;$AV155),AF$3,FALSE)),"",VLOOKUP($B154&amp;AF$4,INDIRECT("listResultBlock"&amp;$AV155),AF$3,FALSE)),"")</f>
        <v/>
      </c>
      <c r="AG155" s="34" t="str">
        <f t="shared" ref="AG155" ca="1" si="3012">IF(AG$4&lt;=INDIRECT("areaNumBlock"&amp;$AV155),IF( ISBLANK(VLOOKUP($B154&amp;AG$4,INDIRECT("listResultBlock"&amp;$AV155),AG$3,FALSE)),"",VLOOKUP($B154&amp;AG$4,INDIRECT("listResultBlock"&amp;$AV155),AG$3,FALSE)),"")</f>
        <v/>
      </c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105"/>
      <c r="AT155" s="107"/>
      <c r="AU155" s="25">
        <f t="shared" ref="AU155:AV155" si="3013">AU154</f>
        <v>0</v>
      </c>
      <c r="AV155" s="25">
        <f t="shared" si="3013"/>
        <v>7</v>
      </c>
    </row>
    <row r="156" spans="1:48" ht="21" hidden="1" customHeight="1" outlineLevel="1" x14ac:dyDescent="0.4">
      <c r="A156" s="7"/>
      <c r="B156" s="96">
        <v>7</v>
      </c>
      <c r="C156" s="98" t="str">
        <f t="shared" ref="C156" ca="1" si="3014">IF(B156&lt;=INDIRECT("areaNumBlock"&amp;$AV156),INDEX(INDIRECT("listTeamBlock"&amp;$AV156&amp;"b"),B156),"")</f>
        <v/>
      </c>
      <c r="D156" s="108" t="str">
        <f t="shared" ref="D156" ca="1" si="3015">IF(OR(D157="",F157=""),"",IF(D157&gt;F157,"〇",IF(D157&lt;F157,IF(E157="◎","不","×"),"△")))</f>
        <v/>
      </c>
      <c r="E156" s="108"/>
      <c r="F156" s="108"/>
      <c r="G156" s="108" t="str">
        <f t="shared" ref="G156" ca="1" si="3016">IF(OR(G157="",I157=""),"",IF(G157&gt;I157,"〇",IF(G157&lt;I157,IF(H157="◎","不","×"),"△")))</f>
        <v/>
      </c>
      <c r="H156" s="108"/>
      <c r="I156" s="108"/>
      <c r="J156" s="108" t="str">
        <f t="shared" ref="J156" ca="1" si="3017">IF(OR(J157="",L157=""),"",IF(J157&gt;L157,"〇",IF(J157&lt;L157,IF(K157="◎","不","×"),"△")))</f>
        <v/>
      </c>
      <c r="K156" s="108"/>
      <c r="L156" s="108"/>
      <c r="M156" s="108" t="str">
        <f t="shared" ref="M156" ca="1" si="3018">IF(OR(M157="",O157=""),"",IF(M157&gt;O157,"〇",IF(M157&lt;O157,IF(N157="◎","不","×"),"△")))</f>
        <v/>
      </c>
      <c r="N156" s="108"/>
      <c r="O156" s="108"/>
      <c r="P156" s="108" t="str">
        <f t="shared" ref="P156" ca="1" si="3019">IF(OR(P157="",R157=""),"",IF(P157&gt;R157,"〇",IF(P157&lt;R157,IF(Q157="◎","不","×"),"△")))</f>
        <v/>
      </c>
      <c r="Q156" s="108"/>
      <c r="R156" s="108"/>
      <c r="S156" s="108" t="str">
        <f t="shared" ref="S156" ca="1" si="3020">IF(OR(S157="",U157=""),"",IF(S157&gt;U157,"〇",IF(S157&lt;U157,IF(T157="◎","不","×"),"△")))</f>
        <v/>
      </c>
      <c r="T156" s="108"/>
      <c r="U156" s="108"/>
      <c r="V156" s="22"/>
      <c r="W156" s="23"/>
      <c r="X156" s="24"/>
      <c r="Y156" s="109" t="str">
        <f t="shared" ref="Y156" ca="1" si="3021">IF(OR(Y157="",AA157=""),"",IF(Y157&gt;AA157,"〇",IF(Y157&lt;AA157,IF(Z157="◎","不","×"),"△")))</f>
        <v/>
      </c>
      <c r="Z156" s="110"/>
      <c r="AA156" s="111"/>
      <c r="AB156" s="109" t="str">
        <f t="shared" ref="AB156" ca="1" si="3022">IF(OR(AB157="",AD157=""),"",IF(AB157&gt;AD157,"〇",IF(AB157&lt;AD157,IF(AC157="◎","不","×"),"△")))</f>
        <v/>
      </c>
      <c r="AC156" s="110"/>
      <c r="AD156" s="111"/>
      <c r="AE156" s="109" t="str">
        <f t="shared" ref="AE156" ca="1" si="3023">IF(OR(AE157="",AG157=""),"",IF(AE157&gt;AG157,"〇",IF(AE157&lt;AG157,IF(AF157="◎","不","×"),"△")))</f>
        <v/>
      </c>
      <c r="AF156" s="110"/>
      <c r="AG156" s="111"/>
      <c r="AH156" s="95" t="str">
        <f t="shared" ref="AH156" ca="1" si="3024">IF(B156&lt;=INDIRECT("areaNumBlock"&amp;$AV157),SUM(AJ156:AM157),"")</f>
        <v/>
      </c>
      <c r="AI156" s="93" t="str">
        <f t="shared" ref="AI156" ca="1" si="3025">IF(B156&lt;=INDIRECT("areaNumBlock"&amp;$AV157),AJ156*3+AL156-(AM156*4),"")</f>
        <v/>
      </c>
      <c r="AJ156" s="95" t="str">
        <f t="shared" ref="AJ156:AM156" ca="1" si="3026">IF($B156&lt;=INDIRECT("areaNumBlock"&amp;$AV157),COUNTIF($D156:$AG157,AJ$5),"")</f>
        <v/>
      </c>
      <c r="AK156" s="95" t="str">
        <f t="shared" ca="1" si="3026"/>
        <v/>
      </c>
      <c r="AL156" s="95" t="str">
        <f t="shared" ca="1" si="3026"/>
        <v/>
      </c>
      <c r="AM156" s="95" t="str">
        <f t="shared" ca="1" si="3026"/>
        <v/>
      </c>
      <c r="AN156" s="95"/>
      <c r="AO156" s="93" t="str">
        <f t="shared" ref="AO156" ca="1" si="3027">IF(B156&lt;=INDIRECT("areaNumBlock"&amp;$AV157),AP156-AQ156,"")</f>
        <v/>
      </c>
      <c r="AP156" s="95" t="str">
        <f t="shared" ref="AP156" ca="1" si="3028">IF(B156&lt;=INDIRECT("areaNumBlock"&amp;$AV157),SUM(D157,G157,J157,M157,P157,S157,V157,Y157,AB157,AE157),"")</f>
        <v/>
      </c>
      <c r="AQ156" s="95" t="str">
        <f t="shared" ref="AQ156" ca="1" si="3029">IF(B156&lt;=INDIRECT("areaNumBlock"&amp;$AV157),SUM(F157,I157,L157,O157,R157,U157,X157,AA157,AD157,AG157),"")</f>
        <v/>
      </c>
      <c r="AR156" s="95"/>
      <c r="AS156" s="104" t="str">
        <f t="shared" ref="AS156" ca="1" si="3030">IF(AND(AU156=1,B156&lt;=INDIRECT("areaNumBlock"&amp;$AV157)),RANK(AT156,INDIRECT("areaRank"&amp;$AV157),0),"")</f>
        <v/>
      </c>
      <c r="AT156" s="106" t="str">
        <f t="shared" ref="AT156" ca="1" si="3031">IF(B156&lt;=INDIRECT("areaNumBlock"&amp;$AV157),AI156*1000000+AN156*100000+AO156*1000+AP156*10+AR156,"")</f>
        <v/>
      </c>
      <c r="AU156" s="25">
        <f t="shared" ref="AU156:AV156" si="3032">AU155</f>
        <v>0</v>
      </c>
      <c r="AV156" s="25">
        <f t="shared" si="3032"/>
        <v>7</v>
      </c>
    </row>
    <row r="157" spans="1:48" ht="21" hidden="1" customHeight="1" outlineLevel="1" x14ac:dyDescent="0.4">
      <c r="A157" s="7"/>
      <c r="B157" s="97"/>
      <c r="C157" s="99"/>
      <c r="D157" s="35" t="str">
        <f t="shared" ref="D157" ca="1" si="3033">IF($B156&lt;=INDIRECT("areaNumBlock"&amp;$AV157),IF( ISBLANK(VLOOKUP(D$4&amp;$B156,INDIRECT("listResultBlock"&amp;$AV157),F$3,FALSE)),"",VLOOKUP(D$4&amp;$B156,INDIRECT("listResultBlock"&amp;$AV157),F$3,FALSE)),"")</f>
        <v/>
      </c>
      <c r="E157" s="36" t="str">
        <f t="shared" ref="E157" ca="1" si="3034">IF($B156&lt;=INDIRECT("areaNumBlock"&amp;$AV157),IF( ISBLANK(VLOOKUP(E$4&amp;$B156,INDIRECT("listResultBlock"&amp;$AV157),E$3,FALSE)),"",VLOOKUP(E$4&amp;$B156,INDIRECT("listResultBlock"&amp;$AV157),E$3,FALSE)),"")</f>
        <v/>
      </c>
      <c r="F157" s="37" t="str">
        <f t="shared" ref="F157" ca="1" si="3035">IF($B156&lt;=INDIRECT("areaNumBlock"&amp;$AV157),IF( ISBLANK(VLOOKUP(F$4&amp;$B156,INDIRECT("listResultBlock"&amp;$AV157),D$3,FALSE)),"",VLOOKUP(F$4&amp;$B156,INDIRECT("listResultBlock"&amp;$AV157),D$3,FALSE)),"")</f>
        <v/>
      </c>
      <c r="G157" s="35" t="str">
        <f t="shared" ref="G157" ca="1" si="3036">IF($B156&lt;=INDIRECT("areaNumBlock"&amp;$AV157),IF( ISBLANK(VLOOKUP(G$4&amp;$B156,INDIRECT("listResultBlock"&amp;$AV157),I$3,FALSE)),"",VLOOKUP(G$4&amp;$B156,INDIRECT("listResultBlock"&amp;$AV157),I$3,FALSE)),"")</f>
        <v/>
      </c>
      <c r="H157" s="36" t="str">
        <f t="shared" ref="H157" ca="1" si="3037">IF($B156&lt;=INDIRECT("areaNumBlock"&amp;$AV157),IF( ISBLANK(VLOOKUP(H$4&amp;$B156,INDIRECT("listResultBlock"&amp;$AV157),H$3,FALSE)),"",VLOOKUP(H$4&amp;$B156,INDIRECT("listResultBlock"&amp;$AV157),H$3,FALSE)),"")</f>
        <v/>
      </c>
      <c r="I157" s="37" t="str">
        <f t="shared" ref="I157" ca="1" si="3038">IF($B156&lt;=INDIRECT("areaNumBlock"&amp;$AV157),IF( ISBLANK(VLOOKUP(I$4&amp;$B156,INDIRECT("listResultBlock"&amp;$AV157),G$3,FALSE)),"",VLOOKUP(I$4&amp;$B156,INDIRECT("listResultBlock"&amp;$AV157),G$3,FALSE)),"")</f>
        <v/>
      </c>
      <c r="J157" s="35" t="str">
        <f t="shared" ref="J157" ca="1" si="3039">IF($B156&lt;=INDIRECT("areaNumBlock"&amp;$AV157),IF( ISBLANK(VLOOKUP(J$4&amp;$B156,INDIRECT("listResultBlock"&amp;$AV157),L$3,FALSE)),"",VLOOKUP(J$4&amp;$B156,INDIRECT("listResultBlock"&amp;$AV157),L$3,FALSE)),"")</f>
        <v/>
      </c>
      <c r="K157" s="36" t="str">
        <f t="shared" ref="K157" ca="1" si="3040">IF($B156&lt;=INDIRECT("areaNumBlock"&amp;$AV157),IF( ISBLANK(VLOOKUP(K$4&amp;$B156,INDIRECT("listResultBlock"&amp;$AV157),K$3,FALSE)),"",VLOOKUP(K$4&amp;$B156,INDIRECT("listResultBlock"&amp;$AV157),K$3,FALSE)),"")</f>
        <v/>
      </c>
      <c r="L157" s="37" t="str">
        <f t="shared" ref="L157" ca="1" si="3041">IF($B156&lt;=INDIRECT("areaNumBlock"&amp;$AV157),IF( ISBLANK(VLOOKUP(L$4&amp;$B156,INDIRECT("listResultBlock"&amp;$AV157),J$3,FALSE)),"",VLOOKUP(L$4&amp;$B156,INDIRECT("listResultBlock"&amp;$AV157),J$3,FALSE)),"")</f>
        <v/>
      </c>
      <c r="M157" s="35" t="str">
        <f t="shared" ref="M157" ca="1" si="3042">IF($B156&lt;=INDIRECT("areaNumBlock"&amp;$AV157),IF( ISBLANK(VLOOKUP(M$4&amp;$B156,INDIRECT("listResultBlock"&amp;$AV157),O$3,FALSE)),"",VLOOKUP(M$4&amp;$B156,INDIRECT("listResultBlock"&amp;$AV157),O$3,FALSE)),"")</f>
        <v/>
      </c>
      <c r="N157" s="36" t="str">
        <f t="shared" ref="N157" ca="1" si="3043">IF($B156&lt;=INDIRECT("areaNumBlock"&amp;$AV157),IF( ISBLANK(VLOOKUP(N$4&amp;$B156,INDIRECT("listResultBlock"&amp;$AV157),N$3,FALSE)),"",VLOOKUP(N$4&amp;$B156,INDIRECT("listResultBlock"&amp;$AV157),N$3,FALSE)),"")</f>
        <v/>
      </c>
      <c r="O157" s="37" t="str">
        <f t="shared" ref="O157" ca="1" si="3044">IF($B156&lt;=INDIRECT("areaNumBlock"&amp;$AV157),IF( ISBLANK(VLOOKUP(O$4&amp;$B156,INDIRECT("listResultBlock"&amp;$AV157),M$3,FALSE)),"",VLOOKUP(O$4&amp;$B156,INDIRECT("listResultBlock"&amp;$AV157),M$3,FALSE)),"")</f>
        <v/>
      </c>
      <c r="P157" s="35" t="str">
        <f t="shared" ref="P157" ca="1" si="3045">IF($B156&lt;=INDIRECT("areaNumBlock"&amp;$AV157),IF( ISBLANK(VLOOKUP(P$4&amp;$B156,INDIRECT("listResultBlock"&amp;$AV157),R$3,FALSE)),"",VLOOKUP(P$4&amp;$B156,INDIRECT("listResultBlock"&amp;$AV157),R$3,FALSE)),"")</f>
        <v/>
      </c>
      <c r="Q157" s="36" t="str">
        <f t="shared" ref="Q157" ca="1" si="3046">IF($B156&lt;=INDIRECT("areaNumBlock"&amp;$AV157),IF( ISBLANK(VLOOKUP(Q$4&amp;$B156,INDIRECT("listResultBlock"&amp;$AV157),Q$3,FALSE)),"",VLOOKUP(Q$4&amp;$B156,INDIRECT("listResultBlock"&amp;$AV157),Q$3,FALSE)),"")</f>
        <v/>
      </c>
      <c r="R157" s="37" t="str">
        <f t="shared" ref="R157" ca="1" si="3047">IF($B156&lt;=INDIRECT("areaNumBlock"&amp;$AV157),IF( ISBLANK(VLOOKUP(R$4&amp;$B156,INDIRECT("listResultBlock"&amp;$AV157),P$3,FALSE)),"",VLOOKUP(R$4&amp;$B156,INDIRECT("listResultBlock"&amp;$AV157),P$3,FALSE)),"")</f>
        <v/>
      </c>
      <c r="S157" s="35" t="str">
        <f t="shared" ref="S157" ca="1" si="3048">IF($B156&lt;=INDIRECT("areaNumBlock"&amp;$AV157),IF( ISBLANK(VLOOKUP(S$4&amp;$B156,INDIRECT("listResultBlock"&amp;$AV157),U$3,FALSE)),"",VLOOKUP(S$4&amp;$B156,INDIRECT("listResultBlock"&amp;$AV157),U$3,FALSE)),"")</f>
        <v/>
      </c>
      <c r="T157" s="36" t="str">
        <f t="shared" ref="T157" ca="1" si="3049">IF($B156&lt;=INDIRECT("areaNumBlock"&amp;$AV157),IF( ISBLANK(VLOOKUP(T$4&amp;$B156,INDIRECT("listResultBlock"&amp;$AV157),T$3,FALSE)),"",VLOOKUP(T$4&amp;$B156,INDIRECT("listResultBlock"&amp;$AV157),T$3,FALSE)),"")</f>
        <v/>
      </c>
      <c r="U157" s="37" t="str">
        <f t="shared" ref="U157" ca="1" si="3050">IF($B156&lt;=INDIRECT("areaNumBlock"&amp;$AV157),IF( ISBLANK(VLOOKUP(U$4&amp;$B156,INDIRECT("listResultBlock"&amp;$AV157),S$3,FALSE)),"",VLOOKUP(U$4&amp;$B156,INDIRECT("listResultBlock"&amp;$AV157),S$3,FALSE)),"")</f>
        <v/>
      </c>
      <c r="V157" s="26"/>
      <c r="W157" s="27"/>
      <c r="X157" s="28"/>
      <c r="Y157" s="35" t="str">
        <f t="shared" ref="Y157" ca="1" si="3051">IF(Y$4&lt;=INDIRECT("areaNumBlock"&amp;$AV157),IF( ISBLANK(VLOOKUP($B156&amp;Y$4,INDIRECT("listResultBlock"&amp;$AV157),Y$3,FALSE)),"",VLOOKUP($B156&amp;Y$4,INDIRECT("listResultBlock"&amp;$AV157),Y$3,FALSE)),"")</f>
        <v/>
      </c>
      <c r="Z157" s="36" t="str">
        <f t="shared" ref="Z157" ca="1" si="3052">IF(Z$4&lt;=INDIRECT("areaNumBlock"&amp;$AV157),IF( ISBLANK(VLOOKUP($B156&amp;Z$4,INDIRECT("listResultBlock"&amp;$AV157),Z$3,FALSE)),"",VLOOKUP($B156&amp;Z$4,INDIRECT("listResultBlock"&amp;$AV157),Z$3,FALSE)),"")</f>
        <v/>
      </c>
      <c r="AA157" s="37" t="str">
        <f t="shared" ref="AA157" ca="1" si="3053">IF(AA$4&lt;=INDIRECT("areaNumBlock"&amp;$AV157),IF( ISBLANK(VLOOKUP($B156&amp;AA$4,INDIRECT("listResultBlock"&amp;$AV157),AA$3,FALSE)),"",VLOOKUP($B156&amp;AA$4,INDIRECT("listResultBlock"&amp;$AV157),AA$3,FALSE)),"")</f>
        <v/>
      </c>
      <c r="AB157" s="35" t="str">
        <f t="shared" ref="AB157" ca="1" si="3054">IF(AB$4&lt;=INDIRECT("areaNumBlock"&amp;$AV157),IF( ISBLANK(VLOOKUP($B156&amp;AB$4,INDIRECT("listResultBlock"&amp;$AV157),AB$3,FALSE)),"",VLOOKUP($B156&amp;AB$4,INDIRECT("listResultBlock"&amp;$AV157),AB$3,FALSE)),"")</f>
        <v/>
      </c>
      <c r="AC157" s="36" t="str">
        <f t="shared" ref="AC157" ca="1" si="3055">IF(AC$4&lt;=INDIRECT("areaNumBlock"&amp;$AV157),IF( ISBLANK(VLOOKUP($B156&amp;AC$4,INDIRECT("listResultBlock"&amp;$AV157),AC$3,FALSE)),"",VLOOKUP($B156&amp;AC$4,INDIRECT("listResultBlock"&amp;$AV157),AC$3,FALSE)),"")</f>
        <v/>
      </c>
      <c r="AD157" s="37" t="str">
        <f t="shared" ref="AD157" ca="1" si="3056">IF(AD$4&lt;=INDIRECT("areaNumBlock"&amp;$AV157),IF( ISBLANK(VLOOKUP($B156&amp;AD$4,INDIRECT("listResultBlock"&amp;$AV157),AD$3,FALSE)),"",VLOOKUP($B156&amp;AD$4,INDIRECT("listResultBlock"&amp;$AV157),AD$3,FALSE)),"")</f>
        <v/>
      </c>
      <c r="AE157" s="35" t="str">
        <f t="shared" ref="AE157" ca="1" si="3057">IF(AE$4&lt;=INDIRECT("areaNumBlock"&amp;$AV157),IF( ISBLANK(VLOOKUP($B156&amp;AE$4,INDIRECT("listResultBlock"&amp;$AV157),AE$3,FALSE)),"",VLOOKUP($B156&amp;AE$4,INDIRECT("listResultBlock"&amp;$AV157),AE$3,FALSE)),"")</f>
        <v/>
      </c>
      <c r="AF157" s="36" t="str">
        <f t="shared" ref="AF157" ca="1" si="3058">IF(AF$4&lt;=INDIRECT("areaNumBlock"&amp;$AV157),IF( ISBLANK(VLOOKUP($B156&amp;AF$4,INDIRECT("listResultBlock"&amp;$AV157),AF$3,FALSE)),"",VLOOKUP($B156&amp;AF$4,INDIRECT("listResultBlock"&amp;$AV157),AF$3,FALSE)),"")</f>
        <v/>
      </c>
      <c r="AG157" s="37" t="str">
        <f t="shared" ref="AG157" ca="1" si="3059">IF(AG$4&lt;=INDIRECT("areaNumBlock"&amp;$AV157),IF( ISBLANK(VLOOKUP($B156&amp;AG$4,INDIRECT("listResultBlock"&amp;$AV157),AG$3,FALSE)),"",VLOOKUP($B156&amp;AG$4,INDIRECT("listResultBlock"&amp;$AV157),AG$3,FALSE)),"")</f>
        <v/>
      </c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105"/>
      <c r="AT157" s="107"/>
      <c r="AU157" s="25">
        <f t="shared" ref="AU157:AV157" si="3060">AU156</f>
        <v>0</v>
      </c>
      <c r="AV157" s="25">
        <f t="shared" si="3060"/>
        <v>7</v>
      </c>
    </row>
    <row r="158" spans="1:48" ht="21" hidden="1" customHeight="1" outlineLevel="1" x14ac:dyDescent="0.4">
      <c r="A158" s="7"/>
      <c r="B158" s="96">
        <v>8</v>
      </c>
      <c r="C158" s="98" t="str">
        <f t="shared" ref="C158" ca="1" si="3061">IF(B158&lt;=INDIRECT("areaNumBlock"&amp;$AV158),INDEX(INDIRECT("listTeamBlock"&amp;$AV158&amp;"b"),B158),"")</f>
        <v/>
      </c>
      <c r="D158" s="100" t="str">
        <f t="shared" ref="D158" ca="1" si="3062">IF(OR(D159="",F159=""),"",IF(D159&gt;F159,"〇",IF(D159&lt;F159,IF(E159="◎","不","×"),"△")))</f>
        <v/>
      </c>
      <c r="E158" s="100"/>
      <c r="F158" s="100"/>
      <c r="G158" s="100" t="str">
        <f t="shared" ref="G158" ca="1" si="3063">IF(OR(G159="",I159=""),"",IF(G159&gt;I159,"〇",IF(G159&lt;I159,IF(H159="◎","不","×"),"△")))</f>
        <v/>
      </c>
      <c r="H158" s="100"/>
      <c r="I158" s="100"/>
      <c r="J158" s="100" t="str">
        <f t="shared" ref="J158" ca="1" si="3064">IF(OR(J159="",L159=""),"",IF(J159&gt;L159,"〇",IF(J159&lt;L159,IF(K159="◎","不","×"),"△")))</f>
        <v/>
      </c>
      <c r="K158" s="100"/>
      <c r="L158" s="100"/>
      <c r="M158" s="100" t="str">
        <f t="shared" ref="M158" ca="1" si="3065">IF(OR(M159="",O159=""),"",IF(M159&gt;O159,"〇",IF(M159&lt;O159,IF(N159="◎","不","×"),"△")))</f>
        <v/>
      </c>
      <c r="N158" s="100"/>
      <c r="O158" s="100"/>
      <c r="P158" s="100" t="str">
        <f t="shared" ref="P158" ca="1" si="3066">IF(OR(P159="",R159=""),"",IF(P159&gt;R159,"〇",IF(P159&lt;R159,IF(Q159="◎","不","×"),"△")))</f>
        <v/>
      </c>
      <c r="Q158" s="100"/>
      <c r="R158" s="100"/>
      <c r="S158" s="100" t="str">
        <f t="shared" ref="S158" ca="1" si="3067">IF(OR(S159="",U159=""),"",IF(S159&gt;U159,"〇",IF(S159&lt;U159,IF(T159="◎","不","×"),"△")))</f>
        <v/>
      </c>
      <c r="T158" s="100"/>
      <c r="U158" s="100"/>
      <c r="V158" s="101" t="str">
        <f t="shared" ref="V158" ca="1" si="3068">IF(OR(V159="",X159=""),"",IF(V159&gt;X159,"〇",IF(V159&lt;X159,IF(W159="◎","不","×"),"△")))</f>
        <v/>
      </c>
      <c r="W158" s="102"/>
      <c r="X158" s="103"/>
      <c r="Y158" s="22"/>
      <c r="Z158" s="23"/>
      <c r="AA158" s="24"/>
      <c r="AB158" s="101" t="str">
        <f t="shared" ref="AB158" ca="1" si="3069">IF(OR(AB159="",AD159=""),"",IF(AB159&gt;AD159,"〇",IF(AB159&lt;AD159,IF(AC159="◎","不","×"),"△")))</f>
        <v/>
      </c>
      <c r="AC158" s="102"/>
      <c r="AD158" s="103"/>
      <c r="AE158" s="101" t="str">
        <f t="shared" ref="AE158" ca="1" si="3070">IF(OR(AE159="",AG159=""),"",IF(AE159&gt;AG159,"〇",IF(AE159&lt;AG159,IF(AF159="◎","不","×"),"△")))</f>
        <v/>
      </c>
      <c r="AF158" s="102"/>
      <c r="AG158" s="103"/>
      <c r="AH158" s="95" t="str">
        <f t="shared" ref="AH158" ca="1" si="3071">IF(B158&lt;=INDIRECT("areaNumBlock"&amp;$AV159),SUM(AJ158:AM159),"")</f>
        <v/>
      </c>
      <c r="AI158" s="93" t="str">
        <f t="shared" ref="AI158" ca="1" si="3072">IF(B158&lt;=INDIRECT("areaNumBlock"&amp;$AV159),AJ158*3+AL158-(AM158*4),"")</f>
        <v/>
      </c>
      <c r="AJ158" s="95" t="str">
        <f t="shared" ref="AJ158:AM158" ca="1" si="3073">IF($B158&lt;=INDIRECT("areaNumBlock"&amp;$AV159),COUNTIF($D158:$AG159,AJ$5),"")</f>
        <v/>
      </c>
      <c r="AK158" s="95" t="str">
        <f t="shared" ca="1" si="3073"/>
        <v/>
      </c>
      <c r="AL158" s="95" t="str">
        <f t="shared" ca="1" si="3073"/>
        <v/>
      </c>
      <c r="AM158" s="95" t="str">
        <f t="shared" ca="1" si="3073"/>
        <v/>
      </c>
      <c r="AN158" s="95"/>
      <c r="AO158" s="93" t="str">
        <f t="shared" ref="AO158" ca="1" si="3074">IF(B158&lt;=INDIRECT("areaNumBlock"&amp;$AV159),AP158-AQ158,"")</f>
        <v/>
      </c>
      <c r="AP158" s="95" t="str">
        <f t="shared" ref="AP158" ca="1" si="3075">IF(B158&lt;=INDIRECT("areaNumBlock"&amp;$AV159),SUM(D159,G159,J159,M159,P159,S159,V159,Y159,AB159,AE159),"")</f>
        <v/>
      </c>
      <c r="AQ158" s="95" t="str">
        <f t="shared" ref="AQ158" ca="1" si="3076">IF(B158&lt;=INDIRECT("areaNumBlock"&amp;$AV159),SUM(F159,I159,L159,O159,R159,U159,X159,AA159,AD159,AG159),"")</f>
        <v/>
      </c>
      <c r="AR158" s="95"/>
      <c r="AS158" s="104" t="str">
        <f t="shared" ref="AS158" ca="1" si="3077">IF(AND(AU158=1,B158&lt;=INDIRECT("areaNumBlock"&amp;$AV159)),RANK(AT158,INDIRECT("areaRank"&amp;$AV159),0),"")</f>
        <v/>
      </c>
      <c r="AT158" s="106" t="str">
        <f t="shared" ref="AT158" ca="1" si="3078">IF(B158&lt;=INDIRECT("areaNumBlock"&amp;$AV159),AI158*1000000+AN158*100000+AO158*1000+AP158*10+AR158,"")</f>
        <v/>
      </c>
      <c r="AU158" s="25">
        <f t="shared" ref="AU158:AV158" si="3079">AU157</f>
        <v>0</v>
      </c>
      <c r="AV158" s="25">
        <f t="shared" si="3079"/>
        <v>7</v>
      </c>
    </row>
    <row r="159" spans="1:48" ht="21" hidden="1" customHeight="1" outlineLevel="1" x14ac:dyDescent="0.4">
      <c r="A159" s="7"/>
      <c r="B159" s="97"/>
      <c r="C159" s="99"/>
      <c r="D159" s="32" t="str">
        <f t="shared" ref="D159" ca="1" si="3080">IF($B158&lt;=INDIRECT("areaNumBlock"&amp;$AV159),IF( ISBLANK(VLOOKUP(D$4&amp;$B158,INDIRECT("listResultBlock"&amp;$AV159),F$3,FALSE)),"",VLOOKUP(D$4&amp;$B158,INDIRECT("listResultBlock"&amp;$AV159),F$3,FALSE)),"")</f>
        <v/>
      </c>
      <c r="E159" s="33" t="str">
        <f t="shared" ref="E159" ca="1" si="3081">IF($B158&lt;=INDIRECT("areaNumBlock"&amp;$AV159),IF( ISBLANK(VLOOKUP(E$4&amp;$B158,INDIRECT("listResultBlock"&amp;$AV159),E$3,FALSE)),"",VLOOKUP(E$4&amp;$B158,INDIRECT("listResultBlock"&amp;$AV159),E$3,FALSE)),"")</f>
        <v/>
      </c>
      <c r="F159" s="34" t="str">
        <f t="shared" ref="F159" ca="1" si="3082">IF($B158&lt;=INDIRECT("areaNumBlock"&amp;$AV159),IF( ISBLANK(VLOOKUP(F$4&amp;$B158,INDIRECT("listResultBlock"&amp;$AV159),D$3,FALSE)),"",VLOOKUP(F$4&amp;$B158,INDIRECT("listResultBlock"&amp;$AV159),D$3,FALSE)),"")</f>
        <v/>
      </c>
      <c r="G159" s="32" t="str">
        <f t="shared" ref="G159" ca="1" si="3083">IF($B158&lt;=INDIRECT("areaNumBlock"&amp;$AV159),IF( ISBLANK(VLOOKUP(G$4&amp;$B158,INDIRECT("listResultBlock"&amp;$AV159),I$3,FALSE)),"",VLOOKUP(G$4&amp;$B158,INDIRECT("listResultBlock"&amp;$AV159),I$3,FALSE)),"")</f>
        <v/>
      </c>
      <c r="H159" s="33" t="str">
        <f t="shared" ref="H159" ca="1" si="3084">IF($B158&lt;=INDIRECT("areaNumBlock"&amp;$AV159),IF( ISBLANK(VLOOKUP(H$4&amp;$B158,INDIRECT("listResultBlock"&amp;$AV159),H$3,FALSE)),"",VLOOKUP(H$4&amp;$B158,INDIRECT("listResultBlock"&amp;$AV159),H$3,FALSE)),"")</f>
        <v/>
      </c>
      <c r="I159" s="34" t="str">
        <f t="shared" ref="I159" ca="1" si="3085">IF($B158&lt;=INDIRECT("areaNumBlock"&amp;$AV159),IF( ISBLANK(VLOOKUP(I$4&amp;$B158,INDIRECT("listResultBlock"&amp;$AV159),G$3,FALSE)),"",VLOOKUP(I$4&amp;$B158,INDIRECT("listResultBlock"&amp;$AV159),G$3,FALSE)),"")</f>
        <v/>
      </c>
      <c r="J159" s="32" t="str">
        <f t="shared" ref="J159" ca="1" si="3086">IF($B158&lt;=INDIRECT("areaNumBlock"&amp;$AV159),IF( ISBLANK(VLOOKUP(J$4&amp;$B158,INDIRECT("listResultBlock"&amp;$AV159),L$3,FALSE)),"",VLOOKUP(J$4&amp;$B158,INDIRECT("listResultBlock"&amp;$AV159),L$3,FALSE)),"")</f>
        <v/>
      </c>
      <c r="K159" s="33" t="str">
        <f t="shared" ref="K159" ca="1" si="3087">IF($B158&lt;=INDIRECT("areaNumBlock"&amp;$AV159),IF( ISBLANK(VLOOKUP(K$4&amp;$B158,INDIRECT("listResultBlock"&amp;$AV159),K$3,FALSE)),"",VLOOKUP(K$4&amp;$B158,INDIRECT("listResultBlock"&amp;$AV159),K$3,FALSE)),"")</f>
        <v/>
      </c>
      <c r="L159" s="34" t="str">
        <f t="shared" ref="L159" ca="1" si="3088">IF($B158&lt;=INDIRECT("areaNumBlock"&amp;$AV159),IF( ISBLANK(VLOOKUP(L$4&amp;$B158,INDIRECT("listResultBlock"&amp;$AV159),J$3,FALSE)),"",VLOOKUP(L$4&amp;$B158,INDIRECT("listResultBlock"&amp;$AV159),J$3,FALSE)),"")</f>
        <v/>
      </c>
      <c r="M159" s="32" t="str">
        <f t="shared" ref="M159" ca="1" si="3089">IF($B158&lt;=INDIRECT("areaNumBlock"&amp;$AV159),IF( ISBLANK(VLOOKUP(M$4&amp;$B158,INDIRECT("listResultBlock"&amp;$AV159),O$3,FALSE)),"",VLOOKUP(M$4&amp;$B158,INDIRECT("listResultBlock"&amp;$AV159),O$3,FALSE)),"")</f>
        <v/>
      </c>
      <c r="N159" s="33" t="str">
        <f t="shared" ref="N159" ca="1" si="3090">IF($B158&lt;=INDIRECT("areaNumBlock"&amp;$AV159),IF( ISBLANK(VLOOKUP(N$4&amp;$B158,INDIRECT("listResultBlock"&amp;$AV159),N$3,FALSE)),"",VLOOKUP(N$4&amp;$B158,INDIRECT("listResultBlock"&amp;$AV159),N$3,FALSE)),"")</f>
        <v/>
      </c>
      <c r="O159" s="34" t="str">
        <f t="shared" ref="O159" ca="1" si="3091">IF($B158&lt;=INDIRECT("areaNumBlock"&amp;$AV159),IF( ISBLANK(VLOOKUP(O$4&amp;$B158,INDIRECT("listResultBlock"&amp;$AV159),M$3,FALSE)),"",VLOOKUP(O$4&amp;$B158,INDIRECT("listResultBlock"&amp;$AV159),M$3,FALSE)),"")</f>
        <v/>
      </c>
      <c r="P159" s="32" t="str">
        <f t="shared" ref="P159" ca="1" si="3092">IF($B158&lt;=INDIRECT("areaNumBlock"&amp;$AV159),IF( ISBLANK(VLOOKUP(P$4&amp;$B158,INDIRECT("listResultBlock"&amp;$AV159),R$3,FALSE)),"",VLOOKUP(P$4&amp;$B158,INDIRECT("listResultBlock"&amp;$AV159),R$3,FALSE)),"")</f>
        <v/>
      </c>
      <c r="Q159" s="33" t="str">
        <f t="shared" ref="Q159" ca="1" si="3093">IF($B158&lt;=INDIRECT("areaNumBlock"&amp;$AV159),IF( ISBLANK(VLOOKUP(Q$4&amp;$B158,INDIRECT("listResultBlock"&amp;$AV159),Q$3,FALSE)),"",VLOOKUP(Q$4&amp;$B158,INDIRECT("listResultBlock"&amp;$AV159),Q$3,FALSE)),"")</f>
        <v/>
      </c>
      <c r="R159" s="34" t="str">
        <f t="shared" ref="R159" ca="1" si="3094">IF($B158&lt;=INDIRECT("areaNumBlock"&amp;$AV159),IF( ISBLANK(VLOOKUP(R$4&amp;$B158,INDIRECT("listResultBlock"&amp;$AV159),P$3,FALSE)),"",VLOOKUP(R$4&amp;$B158,INDIRECT("listResultBlock"&amp;$AV159),P$3,FALSE)),"")</f>
        <v/>
      </c>
      <c r="S159" s="32" t="str">
        <f t="shared" ref="S159" ca="1" si="3095">IF($B158&lt;=INDIRECT("areaNumBlock"&amp;$AV159),IF( ISBLANK(VLOOKUP(S$4&amp;$B158,INDIRECT("listResultBlock"&amp;$AV159),U$3,FALSE)),"",VLOOKUP(S$4&amp;$B158,INDIRECT("listResultBlock"&amp;$AV159),U$3,FALSE)),"")</f>
        <v/>
      </c>
      <c r="T159" s="33" t="str">
        <f t="shared" ref="T159" ca="1" si="3096">IF($B158&lt;=INDIRECT("areaNumBlock"&amp;$AV159),IF( ISBLANK(VLOOKUP(T$4&amp;$B158,INDIRECT("listResultBlock"&amp;$AV159),T$3,FALSE)),"",VLOOKUP(T$4&amp;$B158,INDIRECT("listResultBlock"&amp;$AV159),T$3,FALSE)),"")</f>
        <v/>
      </c>
      <c r="U159" s="34" t="str">
        <f t="shared" ref="U159" ca="1" si="3097">IF($B158&lt;=INDIRECT("areaNumBlock"&amp;$AV159),IF( ISBLANK(VLOOKUP(U$4&amp;$B158,INDIRECT("listResultBlock"&amp;$AV159),S$3,FALSE)),"",VLOOKUP(U$4&amp;$B158,INDIRECT("listResultBlock"&amp;$AV159),S$3,FALSE)),"")</f>
        <v/>
      </c>
      <c r="V159" s="32" t="str">
        <f t="shared" ref="V159" ca="1" si="3098">IF($B158&lt;=INDIRECT("areaNumBlock"&amp;$AV159),IF( ISBLANK(VLOOKUP(V$4&amp;$B158,INDIRECT("listResultBlock"&amp;$AV159),X$3,FALSE)),"",VLOOKUP(V$4&amp;$B158,INDIRECT("listResultBlock"&amp;$AV159),X$3,FALSE)),"")</f>
        <v/>
      </c>
      <c r="W159" s="33" t="str">
        <f t="shared" ref="W159" ca="1" si="3099">IF($B158&lt;=INDIRECT("areaNumBlock"&amp;$AV159),IF( ISBLANK(VLOOKUP(W$4&amp;$B158,INDIRECT("listResultBlock"&amp;$AV159),W$3,FALSE)),"",VLOOKUP(W$4&amp;$B158,INDIRECT("listResultBlock"&amp;$AV159),W$3,FALSE)),"")</f>
        <v/>
      </c>
      <c r="X159" s="34" t="str">
        <f t="shared" ref="X159" ca="1" si="3100">IF($B158&lt;=INDIRECT("areaNumBlock"&amp;$AV159),IF( ISBLANK(VLOOKUP(X$4&amp;$B158,INDIRECT("listResultBlock"&amp;$AV159),V$3,FALSE)),"",VLOOKUP(X$4&amp;$B158,INDIRECT("listResultBlock"&amp;$AV159),V$3,FALSE)),"")</f>
        <v/>
      </c>
      <c r="Y159" s="26"/>
      <c r="Z159" s="27"/>
      <c r="AA159" s="28"/>
      <c r="AB159" s="32" t="str">
        <f t="shared" ref="AB159" ca="1" si="3101">IF(AB$4&lt;=INDIRECT("areaNumBlock"&amp;$AV159),IF( ISBLANK(VLOOKUP($B158&amp;AB$4,INDIRECT("listResultBlock"&amp;$AV159),AB$3,FALSE)),"",VLOOKUP($B158&amp;AB$4,INDIRECT("listResultBlock"&amp;$AV159),AB$3,FALSE)),"")</f>
        <v/>
      </c>
      <c r="AC159" s="33" t="str">
        <f t="shared" ref="AC159" ca="1" si="3102">IF(AC$4&lt;=INDIRECT("areaNumBlock"&amp;$AV159),IF( ISBLANK(VLOOKUP($B158&amp;AC$4,INDIRECT("listResultBlock"&amp;$AV159),AC$3,FALSE)),"",VLOOKUP($B158&amp;AC$4,INDIRECT("listResultBlock"&amp;$AV159),AC$3,FALSE)),"")</f>
        <v/>
      </c>
      <c r="AD159" s="34" t="str">
        <f t="shared" ref="AD159" ca="1" si="3103">IF(AD$4&lt;=INDIRECT("areaNumBlock"&amp;$AV159),IF( ISBLANK(VLOOKUP($B158&amp;AD$4,INDIRECT("listResultBlock"&amp;$AV159),AD$3,FALSE)),"",VLOOKUP($B158&amp;AD$4,INDIRECT("listResultBlock"&amp;$AV159),AD$3,FALSE)),"")</f>
        <v/>
      </c>
      <c r="AE159" s="32" t="str">
        <f t="shared" ref="AE159" ca="1" si="3104">IF(AE$4&lt;=INDIRECT("areaNumBlock"&amp;$AV159),IF( ISBLANK(VLOOKUP($B158&amp;AE$4,INDIRECT("listResultBlock"&amp;$AV159),AE$3,FALSE)),"",VLOOKUP($B158&amp;AE$4,INDIRECT("listResultBlock"&amp;$AV159),AE$3,FALSE)),"")</f>
        <v/>
      </c>
      <c r="AF159" s="33" t="str">
        <f t="shared" ref="AF159" ca="1" si="3105">IF(AF$4&lt;=INDIRECT("areaNumBlock"&amp;$AV159),IF( ISBLANK(VLOOKUP($B158&amp;AF$4,INDIRECT("listResultBlock"&amp;$AV159),AF$3,FALSE)),"",VLOOKUP($B158&amp;AF$4,INDIRECT("listResultBlock"&amp;$AV159),AF$3,FALSE)),"")</f>
        <v/>
      </c>
      <c r="AG159" s="34" t="str">
        <f t="shared" ref="AG159" ca="1" si="3106">IF(AG$4&lt;=INDIRECT("areaNumBlock"&amp;$AV159),IF( ISBLANK(VLOOKUP($B158&amp;AG$4,INDIRECT("listResultBlock"&amp;$AV159),AG$3,FALSE)),"",VLOOKUP($B158&amp;AG$4,INDIRECT("listResultBlock"&amp;$AV159),AG$3,FALSE)),"")</f>
        <v/>
      </c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105"/>
      <c r="AT159" s="107"/>
      <c r="AU159" s="25">
        <f t="shared" ref="AU159:AV159" si="3107">AU158</f>
        <v>0</v>
      </c>
      <c r="AV159" s="25">
        <f t="shared" si="3107"/>
        <v>7</v>
      </c>
    </row>
    <row r="160" spans="1:48" ht="21" hidden="1" customHeight="1" outlineLevel="1" x14ac:dyDescent="0.4">
      <c r="A160" s="7"/>
      <c r="B160" s="96">
        <v>9</v>
      </c>
      <c r="C160" s="98" t="str">
        <f t="shared" ref="C160" ca="1" si="3108">IF(B160&lt;=INDIRECT("areaNumBlock"&amp;$AV160),INDEX(INDIRECT("listTeamBlock"&amp;$AV160&amp;"b"),B160),"")</f>
        <v/>
      </c>
      <c r="D160" s="108" t="str">
        <f t="shared" ref="D160" ca="1" si="3109">IF(OR(D161="",F161=""),"",IF(D161&gt;F161,"〇",IF(D161&lt;F161,IF(E161="◎","不","×"),"△")))</f>
        <v/>
      </c>
      <c r="E160" s="108"/>
      <c r="F160" s="108"/>
      <c r="G160" s="108" t="str">
        <f t="shared" ref="G160" ca="1" si="3110">IF(OR(G161="",I161=""),"",IF(G161&gt;I161,"〇",IF(G161&lt;I161,IF(H161="◎","不","×"),"△")))</f>
        <v/>
      </c>
      <c r="H160" s="108"/>
      <c r="I160" s="108"/>
      <c r="J160" s="108" t="str">
        <f t="shared" ref="J160" ca="1" si="3111">IF(OR(J161="",L161=""),"",IF(J161&gt;L161,"〇",IF(J161&lt;L161,IF(K161="◎","不","×"),"△")))</f>
        <v/>
      </c>
      <c r="K160" s="108"/>
      <c r="L160" s="108"/>
      <c r="M160" s="108" t="str">
        <f t="shared" ref="M160" ca="1" si="3112">IF(OR(M161="",O161=""),"",IF(M161&gt;O161,"〇",IF(M161&lt;O161,IF(N161="◎","不","×"),"△")))</f>
        <v/>
      </c>
      <c r="N160" s="108"/>
      <c r="O160" s="108"/>
      <c r="P160" s="108" t="str">
        <f t="shared" ref="P160" ca="1" si="3113">IF(OR(P161="",R161=""),"",IF(P161&gt;R161,"〇",IF(P161&lt;R161,IF(Q161="◎","不","×"),"△")))</f>
        <v/>
      </c>
      <c r="Q160" s="108"/>
      <c r="R160" s="108"/>
      <c r="S160" s="108" t="str">
        <f t="shared" ref="S160" ca="1" si="3114">IF(OR(S161="",U161=""),"",IF(S161&gt;U161,"〇",IF(S161&lt;U161,IF(T161="◎","不","×"),"△")))</f>
        <v/>
      </c>
      <c r="T160" s="108"/>
      <c r="U160" s="108"/>
      <c r="V160" s="109" t="str">
        <f t="shared" ref="V160" ca="1" si="3115">IF(OR(V161="",X161=""),"",IF(V161&gt;X161,"〇",IF(V161&lt;X161,IF(W161="◎","不","×"),"△")))</f>
        <v/>
      </c>
      <c r="W160" s="110"/>
      <c r="X160" s="111"/>
      <c r="Y160" s="109" t="str">
        <f t="shared" ref="Y160" ca="1" si="3116">IF(OR(Y161="",AA161=""),"",IF(Y161&gt;AA161,"〇",IF(Y161&lt;AA161,IF(Z161="◎","不","×"),"△")))</f>
        <v/>
      </c>
      <c r="Z160" s="110"/>
      <c r="AA160" s="111"/>
      <c r="AB160" s="22"/>
      <c r="AC160" s="23"/>
      <c r="AD160" s="24"/>
      <c r="AE160" s="109" t="str">
        <f ca="1">IF(OR(AE161="",AG161=""),"",IF(AE161&gt;AG161,"〇",IF(AE161&lt;AG161,IF(AF161="◎","不","×"),"△")))</f>
        <v/>
      </c>
      <c r="AF160" s="110"/>
      <c r="AG160" s="111"/>
      <c r="AH160" s="95" t="str">
        <f t="shared" ref="AH160" ca="1" si="3117">IF(B160&lt;=INDIRECT("areaNumBlock"&amp;$AV161),SUM(AJ160:AM161),"")</f>
        <v/>
      </c>
      <c r="AI160" s="93" t="str">
        <f t="shared" ref="AI160" ca="1" si="3118">IF(B160&lt;=INDIRECT("areaNumBlock"&amp;$AV161),AJ160*3+AL160-(AM160*4),"")</f>
        <v/>
      </c>
      <c r="AJ160" s="95" t="str">
        <f t="shared" ref="AJ160:AM160" ca="1" si="3119">IF($B160&lt;=INDIRECT("areaNumBlock"&amp;$AV161),COUNTIF($D160:$AG161,AJ$5),"")</f>
        <v/>
      </c>
      <c r="AK160" s="95" t="str">
        <f t="shared" ca="1" si="3119"/>
        <v/>
      </c>
      <c r="AL160" s="95" t="str">
        <f t="shared" ca="1" si="3119"/>
        <v/>
      </c>
      <c r="AM160" s="95" t="str">
        <f t="shared" ca="1" si="3119"/>
        <v/>
      </c>
      <c r="AN160" s="95"/>
      <c r="AO160" s="93" t="str">
        <f t="shared" ref="AO160" ca="1" si="3120">IF(B160&lt;=INDIRECT("areaNumBlock"&amp;$AV161),AP160-AQ160,"")</f>
        <v/>
      </c>
      <c r="AP160" s="95" t="str">
        <f t="shared" ref="AP160" ca="1" si="3121">IF(B160&lt;=INDIRECT("areaNumBlock"&amp;$AV161),SUM(D161,G161,J161,M161,P161,S161,V161,Y161,AB161,AE161),"")</f>
        <v/>
      </c>
      <c r="AQ160" s="95" t="str">
        <f t="shared" ref="AQ160" ca="1" si="3122">IF(B160&lt;=INDIRECT("areaNumBlock"&amp;$AV161),SUM(F161,I161,L161,O161,R161,U161,X161,AA161,AD161,AG161),"")</f>
        <v/>
      </c>
      <c r="AR160" s="95"/>
      <c r="AS160" s="104" t="str">
        <f t="shared" ref="AS160" ca="1" si="3123">IF(AND(AU160=1,B160&lt;=INDIRECT("areaNumBlock"&amp;$AV161)),RANK(AT160,INDIRECT("areaRank"&amp;$AV161),0),"")</f>
        <v/>
      </c>
      <c r="AT160" s="106" t="str">
        <f t="shared" ref="AT160" ca="1" si="3124">IF(B160&lt;=INDIRECT("areaNumBlock"&amp;$AV161),AI160*1000000+AN160*100000+AO160*1000+AP160*10+AR160,"")</f>
        <v/>
      </c>
      <c r="AU160" s="25">
        <f t="shared" ref="AU160:AV160" si="3125">AU159</f>
        <v>0</v>
      </c>
      <c r="AV160" s="25">
        <f t="shared" si="3125"/>
        <v>7</v>
      </c>
    </row>
    <row r="161" spans="1:48" ht="21" hidden="1" customHeight="1" outlineLevel="1" x14ac:dyDescent="0.4">
      <c r="A161" s="7"/>
      <c r="B161" s="97"/>
      <c r="C161" s="99"/>
      <c r="D161" s="35" t="str">
        <f t="shared" ref="D161" ca="1" si="3126">IF($B160&lt;=INDIRECT("areaNumBlock"&amp;$AV161),IF( ISBLANK(VLOOKUP(D$4&amp;$B160,INDIRECT("listResultBlock"&amp;$AV161),F$3,FALSE)),"",VLOOKUP(D$4&amp;$B160,INDIRECT("listResultBlock"&amp;$AV161),F$3,FALSE)),"")</f>
        <v/>
      </c>
      <c r="E161" s="36" t="str">
        <f t="shared" ref="E161" ca="1" si="3127">IF($B160&lt;=INDIRECT("areaNumBlock"&amp;$AV161),IF( ISBLANK(VLOOKUP(E$4&amp;$B160,INDIRECT("listResultBlock"&amp;$AV161),E$3,FALSE)),"",VLOOKUP(E$4&amp;$B160,INDIRECT("listResultBlock"&amp;$AV161),E$3,FALSE)),"")</f>
        <v/>
      </c>
      <c r="F161" s="37" t="str">
        <f t="shared" ref="F161" ca="1" si="3128">IF($B160&lt;=INDIRECT("areaNumBlock"&amp;$AV161),IF( ISBLANK(VLOOKUP(F$4&amp;$B160,INDIRECT("listResultBlock"&amp;$AV161),D$3,FALSE)),"",VLOOKUP(F$4&amp;$B160,INDIRECT("listResultBlock"&amp;$AV161),D$3,FALSE)),"")</f>
        <v/>
      </c>
      <c r="G161" s="35" t="str">
        <f t="shared" ref="G161" ca="1" si="3129">IF($B160&lt;=INDIRECT("areaNumBlock"&amp;$AV161),IF( ISBLANK(VLOOKUP(G$4&amp;$B160,INDIRECT("listResultBlock"&amp;$AV161),I$3,FALSE)),"",VLOOKUP(G$4&amp;$B160,INDIRECT("listResultBlock"&amp;$AV161),I$3,FALSE)),"")</f>
        <v/>
      </c>
      <c r="H161" s="36" t="str">
        <f t="shared" ref="H161" ca="1" si="3130">IF($B160&lt;=INDIRECT("areaNumBlock"&amp;$AV161),IF( ISBLANK(VLOOKUP(H$4&amp;$B160,INDIRECT("listResultBlock"&amp;$AV161),H$3,FALSE)),"",VLOOKUP(H$4&amp;$B160,INDIRECT("listResultBlock"&amp;$AV161),H$3,FALSE)),"")</f>
        <v/>
      </c>
      <c r="I161" s="37" t="str">
        <f t="shared" ref="I161" ca="1" si="3131">IF($B160&lt;=INDIRECT("areaNumBlock"&amp;$AV161),IF( ISBLANK(VLOOKUP(I$4&amp;$B160,INDIRECT("listResultBlock"&amp;$AV161),G$3,FALSE)),"",VLOOKUP(I$4&amp;$B160,INDIRECT("listResultBlock"&amp;$AV161),G$3,FALSE)),"")</f>
        <v/>
      </c>
      <c r="J161" s="35" t="str">
        <f t="shared" ref="J161" ca="1" si="3132">IF($B160&lt;=INDIRECT("areaNumBlock"&amp;$AV161),IF( ISBLANK(VLOOKUP(J$4&amp;$B160,INDIRECT("listResultBlock"&amp;$AV161),L$3,FALSE)),"",VLOOKUP(J$4&amp;$B160,INDIRECT("listResultBlock"&amp;$AV161),L$3,FALSE)),"")</f>
        <v/>
      </c>
      <c r="K161" s="36" t="str">
        <f t="shared" ref="K161" ca="1" si="3133">IF($B160&lt;=INDIRECT("areaNumBlock"&amp;$AV161),IF( ISBLANK(VLOOKUP(K$4&amp;$B160,INDIRECT("listResultBlock"&amp;$AV161),K$3,FALSE)),"",VLOOKUP(K$4&amp;$B160,INDIRECT("listResultBlock"&amp;$AV161),K$3,FALSE)),"")</f>
        <v/>
      </c>
      <c r="L161" s="37" t="str">
        <f t="shared" ref="L161" ca="1" si="3134">IF($B160&lt;=INDIRECT("areaNumBlock"&amp;$AV161),IF( ISBLANK(VLOOKUP(L$4&amp;$B160,INDIRECT("listResultBlock"&amp;$AV161),J$3,FALSE)),"",VLOOKUP(L$4&amp;$B160,INDIRECT("listResultBlock"&amp;$AV161),J$3,FALSE)),"")</f>
        <v/>
      </c>
      <c r="M161" s="35" t="str">
        <f t="shared" ref="M161" ca="1" si="3135">IF($B160&lt;=INDIRECT("areaNumBlock"&amp;$AV161),IF( ISBLANK(VLOOKUP(M$4&amp;$B160,INDIRECT("listResultBlock"&amp;$AV161),O$3,FALSE)),"",VLOOKUP(M$4&amp;$B160,INDIRECT("listResultBlock"&amp;$AV161),O$3,FALSE)),"")</f>
        <v/>
      </c>
      <c r="N161" s="36" t="str">
        <f t="shared" ref="N161" ca="1" si="3136">IF($B160&lt;=INDIRECT("areaNumBlock"&amp;$AV161),IF( ISBLANK(VLOOKUP(N$4&amp;$B160,INDIRECT("listResultBlock"&amp;$AV161),N$3,FALSE)),"",VLOOKUP(N$4&amp;$B160,INDIRECT("listResultBlock"&amp;$AV161),N$3,FALSE)),"")</f>
        <v/>
      </c>
      <c r="O161" s="37" t="str">
        <f t="shared" ref="O161" ca="1" si="3137">IF($B160&lt;=INDIRECT("areaNumBlock"&amp;$AV161),IF( ISBLANK(VLOOKUP(O$4&amp;$B160,INDIRECT("listResultBlock"&amp;$AV161),M$3,FALSE)),"",VLOOKUP(O$4&amp;$B160,INDIRECT("listResultBlock"&amp;$AV161),M$3,FALSE)),"")</f>
        <v/>
      </c>
      <c r="P161" s="35" t="str">
        <f t="shared" ref="P161" ca="1" si="3138">IF($B160&lt;=INDIRECT("areaNumBlock"&amp;$AV161),IF( ISBLANK(VLOOKUP(P$4&amp;$B160,INDIRECT("listResultBlock"&amp;$AV161),R$3,FALSE)),"",VLOOKUP(P$4&amp;$B160,INDIRECT("listResultBlock"&amp;$AV161),R$3,FALSE)),"")</f>
        <v/>
      </c>
      <c r="Q161" s="36" t="str">
        <f t="shared" ref="Q161" ca="1" si="3139">IF($B160&lt;=INDIRECT("areaNumBlock"&amp;$AV161),IF( ISBLANK(VLOOKUP(Q$4&amp;$B160,INDIRECT("listResultBlock"&amp;$AV161),Q$3,FALSE)),"",VLOOKUP(Q$4&amp;$B160,INDIRECT("listResultBlock"&amp;$AV161),Q$3,FALSE)),"")</f>
        <v/>
      </c>
      <c r="R161" s="37" t="str">
        <f t="shared" ref="R161" ca="1" si="3140">IF($B160&lt;=INDIRECT("areaNumBlock"&amp;$AV161),IF( ISBLANK(VLOOKUP(R$4&amp;$B160,INDIRECT("listResultBlock"&amp;$AV161),P$3,FALSE)),"",VLOOKUP(R$4&amp;$B160,INDIRECT("listResultBlock"&amp;$AV161),P$3,FALSE)),"")</f>
        <v/>
      </c>
      <c r="S161" s="35" t="str">
        <f t="shared" ref="S161" ca="1" si="3141">IF($B160&lt;=INDIRECT("areaNumBlock"&amp;$AV161),IF( ISBLANK(VLOOKUP(S$4&amp;$B160,INDIRECT("listResultBlock"&amp;$AV161),U$3,FALSE)),"",VLOOKUP(S$4&amp;$B160,INDIRECT("listResultBlock"&amp;$AV161),U$3,FALSE)),"")</f>
        <v/>
      </c>
      <c r="T161" s="36" t="str">
        <f t="shared" ref="T161" ca="1" si="3142">IF($B160&lt;=INDIRECT("areaNumBlock"&amp;$AV161),IF( ISBLANK(VLOOKUP(T$4&amp;$B160,INDIRECT("listResultBlock"&amp;$AV161),T$3,FALSE)),"",VLOOKUP(T$4&amp;$B160,INDIRECT("listResultBlock"&amp;$AV161),T$3,FALSE)),"")</f>
        <v/>
      </c>
      <c r="U161" s="37" t="str">
        <f t="shared" ref="U161" ca="1" si="3143">IF($B160&lt;=INDIRECT("areaNumBlock"&amp;$AV161),IF( ISBLANK(VLOOKUP(U$4&amp;$B160,INDIRECT("listResultBlock"&amp;$AV161),S$3,FALSE)),"",VLOOKUP(U$4&amp;$B160,INDIRECT("listResultBlock"&amp;$AV161),S$3,FALSE)),"")</f>
        <v/>
      </c>
      <c r="V161" s="35" t="str">
        <f t="shared" ref="V161" ca="1" si="3144">IF($B160&lt;=INDIRECT("areaNumBlock"&amp;$AV161),IF( ISBLANK(VLOOKUP(V$4&amp;$B160,INDIRECT("listResultBlock"&amp;$AV161),X$3,FALSE)),"",VLOOKUP(V$4&amp;$B160,INDIRECT("listResultBlock"&amp;$AV161),X$3,FALSE)),"")</f>
        <v/>
      </c>
      <c r="W161" s="36" t="str">
        <f t="shared" ref="W161" ca="1" si="3145">IF($B160&lt;=INDIRECT("areaNumBlock"&amp;$AV161),IF( ISBLANK(VLOOKUP(W$4&amp;$B160,INDIRECT("listResultBlock"&amp;$AV161),W$3,FALSE)),"",VLOOKUP(W$4&amp;$B160,INDIRECT("listResultBlock"&amp;$AV161),W$3,FALSE)),"")</f>
        <v/>
      </c>
      <c r="X161" s="37" t="str">
        <f t="shared" ref="X161" ca="1" si="3146">IF($B160&lt;=INDIRECT("areaNumBlock"&amp;$AV161),IF( ISBLANK(VLOOKUP(X$4&amp;$B160,INDIRECT("listResultBlock"&amp;$AV161),V$3,FALSE)),"",VLOOKUP(X$4&amp;$B160,INDIRECT("listResultBlock"&amp;$AV161),V$3,FALSE)),"")</f>
        <v/>
      </c>
      <c r="Y161" s="35" t="str">
        <f t="shared" ref="Y161" ca="1" si="3147">IF($B160&lt;=INDIRECT("areaNumBlock"&amp;$AV161),IF( ISBLANK(VLOOKUP(Y$4&amp;$B160,INDIRECT("listResultBlock"&amp;$AV161),AA$3,FALSE)),"",VLOOKUP(Y$4&amp;$B160,INDIRECT("listResultBlock"&amp;$AV161),AA$3,FALSE)),"")</f>
        <v/>
      </c>
      <c r="Z161" s="36" t="str">
        <f t="shared" ref="Z161" ca="1" si="3148">IF($B160&lt;=INDIRECT("areaNumBlock"&amp;$AV161),IF( ISBLANK(VLOOKUP(Z$4&amp;$B160,INDIRECT("listResultBlock"&amp;$AV161),Z$3,FALSE)),"",VLOOKUP(Z$4&amp;$B160,INDIRECT("listResultBlock"&amp;$AV161),Z$3,FALSE)),"")</f>
        <v/>
      </c>
      <c r="AA161" s="37" t="str">
        <f t="shared" ref="AA161" ca="1" si="3149">IF($B160&lt;=INDIRECT("areaNumBlock"&amp;$AV161),IF( ISBLANK(VLOOKUP(AA$4&amp;$B160,INDIRECT("listResultBlock"&amp;$AV161),Y$3,FALSE)),"",VLOOKUP(AA$4&amp;$B160,INDIRECT("listResultBlock"&amp;$AV161),Y$3,FALSE)),"")</f>
        <v/>
      </c>
      <c r="AB161" s="26"/>
      <c r="AC161" s="27"/>
      <c r="AD161" s="28"/>
      <c r="AE161" s="35" t="str">
        <f t="shared" ref="AE161" ca="1" si="3150">IF(AE$4&lt;=INDIRECT("areaNumBlock"&amp;$AV161),IF( ISBLANK(VLOOKUP($B160&amp;AE$4,INDIRECT("listResultBlock"&amp;$AV161),AE$3,FALSE)),"",VLOOKUP($B160&amp;AE$4,INDIRECT("listResultBlock"&amp;$AV161),AE$3,FALSE)),"")</f>
        <v/>
      </c>
      <c r="AF161" s="36" t="str">
        <f t="shared" ref="AF161" ca="1" si="3151">IF(AF$4&lt;=INDIRECT("areaNumBlock"&amp;$AV161),IF( ISBLANK(VLOOKUP($B160&amp;AF$4,INDIRECT("listResultBlock"&amp;$AV161),AF$3,FALSE)),"",VLOOKUP($B160&amp;AF$4,INDIRECT("listResultBlock"&amp;$AV161),AF$3,FALSE)),"")</f>
        <v/>
      </c>
      <c r="AG161" s="37" t="str">
        <f t="shared" ref="AG161" ca="1" si="3152">IF(AG$4&lt;=INDIRECT("areaNumBlock"&amp;$AV161),IF( ISBLANK(VLOOKUP($B160&amp;AG$4,INDIRECT("listResultBlock"&amp;$AV161),AG$3,FALSE)),"",VLOOKUP($B160&amp;AG$4,INDIRECT("listResultBlock"&amp;$AV161),AG$3,FALSE)),"")</f>
        <v/>
      </c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105"/>
      <c r="AT161" s="107"/>
      <c r="AU161" s="25">
        <f t="shared" ref="AU161:AV161" si="3153">AU160</f>
        <v>0</v>
      </c>
      <c r="AV161" s="25">
        <f t="shared" si="3153"/>
        <v>7</v>
      </c>
    </row>
    <row r="162" spans="1:48" ht="21" hidden="1" customHeight="1" outlineLevel="1" x14ac:dyDescent="0.4">
      <c r="A162" s="7"/>
      <c r="B162" s="96">
        <v>10</v>
      </c>
      <c r="C162" s="98" t="str">
        <f t="shared" ref="C162" ca="1" si="3154">IF(B162&lt;=INDIRECT("areaNumBlock"&amp;$AV162),INDEX(INDIRECT("listTeamBlock"&amp;$AV162&amp;"b"),B162),"")</f>
        <v/>
      </c>
      <c r="D162" s="100" t="str">
        <f t="shared" ref="D162" ca="1" si="3155">IF(OR(D163="",F163=""),"",IF(D163&gt;F163,"〇",IF(D163&lt;F163,IF(E163="◎","不","×"),"△")))</f>
        <v/>
      </c>
      <c r="E162" s="100"/>
      <c r="F162" s="100"/>
      <c r="G162" s="100" t="str">
        <f t="shared" ref="G162" ca="1" si="3156">IF(OR(G163="",I163=""),"",IF(G163&gt;I163,"〇",IF(G163&lt;I163,IF(H163="◎","不","×"),"△")))</f>
        <v/>
      </c>
      <c r="H162" s="100"/>
      <c r="I162" s="100"/>
      <c r="J162" s="100" t="str">
        <f t="shared" ref="J162" ca="1" si="3157">IF(OR(J163="",L163=""),"",IF(J163&gt;L163,"〇",IF(J163&lt;L163,IF(K163="◎","不","×"),"△")))</f>
        <v/>
      </c>
      <c r="K162" s="100"/>
      <c r="L162" s="100"/>
      <c r="M162" s="100" t="str">
        <f t="shared" ref="M162" ca="1" si="3158">IF(OR(M163="",O163=""),"",IF(M163&gt;O163,"〇",IF(M163&lt;O163,IF(N163="◎","不","×"),"△")))</f>
        <v/>
      </c>
      <c r="N162" s="100"/>
      <c r="O162" s="100"/>
      <c r="P162" s="100" t="str">
        <f t="shared" ref="P162" ca="1" si="3159">IF(OR(P163="",R163=""),"",IF(P163&gt;R163,"〇",IF(P163&lt;R163,IF(Q163="◎","不","×"),"△")))</f>
        <v/>
      </c>
      <c r="Q162" s="100"/>
      <c r="R162" s="100"/>
      <c r="S162" s="100" t="str">
        <f t="shared" ref="S162" ca="1" si="3160">IF(OR(S163="",U163=""),"",IF(S163&gt;U163,"〇",IF(S163&lt;U163,IF(T163="◎","不","×"),"△")))</f>
        <v/>
      </c>
      <c r="T162" s="100"/>
      <c r="U162" s="100"/>
      <c r="V162" s="101" t="str">
        <f t="shared" ref="V162" ca="1" si="3161">IF(OR(V163="",X163=""),"",IF(V163&gt;X163,"〇",IF(V163&lt;X163,IF(W163="◎","不","×"),"△")))</f>
        <v/>
      </c>
      <c r="W162" s="102"/>
      <c r="X162" s="103"/>
      <c r="Y162" s="101" t="str">
        <f t="shared" ref="Y162" ca="1" si="3162">IF(OR(Y163="",AA163=""),"",IF(Y163&gt;AA163,"〇",IF(Y163&lt;AA163,IF(Z163="◎","不","×"),"△")))</f>
        <v/>
      </c>
      <c r="Z162" s="102"/>
      <c r="AA162" s="103"/>
      <c r="AB162" s="101" t="str">
        <f ca="1">IF(OR(AB163="",AD163=""),"",IF(AB163&gt;AD163,"〇",IF(AB163&lt;AD163,IF(AC163="◎","不","×"),"△")))</f>
        <v/>
      </c>
      <c r="AC162" s="102"/>
      <c r="AD162" s="103"/>
      <c r="AE162" s="22"/>
      <c r="AF162" s="23"/>
      <c r="AG162" s="24"/>
      <c r="AH162" s="95" t="str">
        <f t="shared" ref="AH162" ca="1" si="3163">IF(B162&lt;=INDIRECT("areaNumBlock"&amp;$AV163),SUM(AJ162:AM163),"")</f>
        <v/>
      </c>
      <c r="AI162" s="93" t="str">
        <f t="shared" ref="AI162" ca="1" si="3164">IF(B162&lt;=INDIRECT("areaNumBlock"&amp;$AV163),AJ162*3+AL162-(AM162*4),"")</f>
        <v/>
      </c>
      <c r="AJ162" s="95" t="str">
        <f t="shared" ref="AJ162:AM162" ca="1" si="3165">IF($B162&lt;=INDIRECT("areaNumBlock"&amp;$AV163),COUNTIF($D162:$AG163,AJ$5),"")</f>
        <v/>
      </c>
      <c r="AK162" s="95" t="str">
        <f t="shared" ca="1" si="3165"/>
        <v/>
      </c>
      <c r="AL162" s="95" t="str">
        <f t="shared" ca="1" si="3165"/>
        <v/>
      </c>
      <c r="AM162" s="95" t="str">
        <f t="shared" ca="1" si="3165"/>
        <v/>
      </c>
      <c r="AN162" s="95"/>
      <c r="AO162" s="93" t="str">
        <f t="shared" ref="AO162" ca="1" si="3166">IF(B162&lt;=INDIRECT("areaNumBlock"&amp;$AV163),AP162-AQ162,"")</f>
        <v/>
      </c>
      <c r="AP162" s="95" t="str">
        <f t="shared" ref="AP162" ca="1" si="3167">IF(B162&lt;=INDIRECT("areaNumBlock"&amp;$AV163),SUM(D163,G163,J163,M163,P163,S163,V163,Y163,AB163,AE163),"")</f>
        <v/>
      </c>
      <c r="AQ162" s="95" t="str">
        <f t="shared" ref="AQ162" ca="1" si="3168">IF(B162&lt;=INDIRECT("areaNumBlock"&amp;$AV163),SUM(F163,I163,L163,O163,R163,U163,X163,AA163,AD163,AG163),"")</f>
        <v/>
      </c>
      <c r="AR162" s="95"/>
      <c r="AS162" s="104" t="str">
        <f t="shared" ref="AS162" ca="1" si="3169">IF(AND(AU162=1,B162&lt;=INDIRECT("areaNumBlock"&amp;$AV163)),RANK(AT162,INDIRECT("areaRank"&amp;$AV163),0),"")</f>
        <v/>
      </c>
      <c r="AT162" s="106" t="str">
        <f t="shared" ref="AT162" ca="1" si="3170">IF(B162&lt;=INDIRECT("areaNumBlock"&amp;$AV163),AI162*1000000+AN162*100000+AO162*1000+AP162*10+AR162,"")</f>
        <v/>
      </c>
      <c r="AU162" s="25">
        <f t="shared" ref="AU162:AV162" si="3171">AU161</f>
        <v>0</v>
      </c>
      <c r="AV162" s="25">
        <f t="shared" si="3171"/>
        <v>7</v>
      </c>
    </row>
    <row r="163" spans="1:48" ht="21" hidden="1" customHeight="1" outlineLevel="1" x14ac:dyDescent="0.4">
      <c r="A163" s="7"/>
      <c r="B163" s="97"/>
      <c r="C163" s="99"/>
      <c r="D163" s="32" t="str">
        <f t="shared" ref="D163" ca="1" si="3172">IF($B162&lt;=INDIRECT("areaNumBlock"&amp;$AV163),IF( ISBLANK(VLOOKUP(D$4&amp;$B162,INDIRECT("listResultBlock"&amp;$AV163),F$3,FALSE)),"",VLOOKUP(D$4&amp;$B162,INDIRECT("listResultBlock"&amp;$AV163),F$3,FALSE)),"")</f>
        <v/>
      </c>
      <c r="E163" s="33" t="str">
        <f t="shared" ref="E163" ca="1" si="3173">IF($B162&lt;=INDIRECT("areaNumBlock"&amp;$AV163),IF( ISBLANK(VLOOKUP(E$4&amp;$B162,INDIRECT("listResultBlock"&amp;$AV163),E$3,FALSE)),"",VLOOKUP(E$4&amp;$B162,INDIRECT("listResultBlock"&amp;$AV163),E$3,FALSE)),"")</f>
        <v/>
      </c>
      <c r="F163" s="34" t="str">
        <f t="shared" ref="F163" ca="1" si="3174">IF($B162&lt;=INDIRECT("areaNumBlock"&amp;$AV163),IF( ISBLANK(VLOOKUP(F$4&amp;$B162,INDIRECT("listResultBlock"&amp;$AV163),D$3,FALSE)),"",VLOOKUP(F$4&amp;$B162,INDIRECT("listResultBlock"&amp;$AV163),D$3,FALSE)),"")</f>
        <v/>
      </c>
      <c r="G163" s="32" t="str">
        <f t="shared" ref="G163" ca="1" si="3175">IF($B162&lt;=INDIRECT("areaNumBlock"&amp;$AV163),IF( ISBLANK(VLOOKUP(G$4&amp;$B162,INDIRECT("listResultBlock"&amp;$AV163),I$3,FALSE)),"",VLOOKUP(G$4&amp;$B162,INDIRECT("listResultBlock"&amp;$AV163),I$3,FALSE)),"")</f>
        <v/>
      </c>
      <c r="H163" s="33" t="str">
        <f t="shared" ref="H163" ca="1" si="3176">IF($B162&lt;=INDIRECT("areaNumBlock"&amp;$AV163),IF( ISBLANK(VLOOKUP(H$4&amp;$B162,INDIRECT("listResultBlock"&amp;$AV163),H$3,FALSE)),"",VLOOKUP(H$4&amp;$B162,INDIRECT("listResultBlock"&amp;$AV163),H$3,FALSE)),"")</f>
        <v/>
      </c>
      <c r="I163" s="34" t="str">
        <f t="shared" ref="I163" ca="1" si="3177">IF($B162&lt;=INDIRECT("areaNumBlock"&amp;$AV163),IF( ISBLANK(VLOOKUP(I$4&amp;$B162,INDIRECT("listResultBlock"&amp;$AV163),G$3,FALSE)),"",VLOOKUP(I$4&amp;$B162,INDIRECT("listResultBlock"&amp;$AV163),G$3,FALSE)),"")</f>
        <v/>
      </c>
      <c r="J163" s="32" t="str">
        <f t="shared" ref="J163" ca="1" si="3178">IF($B162&lt;=INDIRECT("areaNumBlock"&amp;$AV163),IF( ISBLANK(VLOOKUP(J$4&amp;$B162,INDIRECT("listResultBlock"&amp;$AV163),L$3,FALSE)),"",VLOOKUP(J$4&amp;$B162,INDIRECT("listResultBlock"&amp;$AV163),L$3,FALSE)),"")</f>
        <v/>
      </c>
      <c r="K163" s="33" t="str">
        <f t="shared" ref="K163" ca="1" si="3179">IF($B162&lt;=INDIRECT("areaNumBlock"&amp;$AV163),IF( ISBLANK(VLOOKUP(K$4&amp;$B162,INDIRECT("listResultBlock"&amp;$AV163),K$3,FALSE)),"",VLOOKUP(K$4&amp;$B162,INDIRECT("listResultBlock"&amp;$AV163),K$3,FALSE)),"")</f>
        <v/>
      </c>
      <c r="L163" s="34" t="str">
        <f t="shared" ref="L163" ca="1" si="3180">IF($B162&lt;=INDIRECT("areaNumBlock"&amp;$AV163),IF( ISBLANK(VLOOKUP(L$4&amp;$B162,INDIRECT("listResultBlock"&amp;$AV163),J$3,FALSE)),"",VLOOKUP(L$4&amp;$B162,INDIRECT("listResultBlock"&amp;$AV163),J$3,FALSE)),"")</f>
        <v/>
      </c>
      <c r="M163" s="32" t="str">
        <f t="shared" ref="M163" ca="1" si="3181">IF($B162&lt;=INDIRECT("areaNumBlock"&amp;$AV163),IF( ISBLANK(VLOOKUP(M$4&amp;$B162,INDIRECT("listResultBlock"&amp;$AV163),O$3,FALSE)),"",VLOOKUP(M$4&amp;$B162,INDIRECT("listResultBlock"&amp;$AV163),O$3,FALSE)),"")</f>
        <v/>
      </c>
      <c r="N163" s="33" t="str">
        <f t="shared" ref="N163" ca="1" si="3182">IF($B162&lt;=INDIRECT("areaNumBlock"&amp;$AV163),IF( ISBLANK(VLOOKUP(N$4&amp;$B162,INDIRECT("listResultBlock"&amp;$AV163),N$3,FALSE)),"",VLOOKUP(N$4&amp;$B162,INDIRECT("listResultBlock"&amp;$AV163),N$3,FALSE)),"")</f>
        <v/>
      </c>
      <c r="O163" s="34" t="str">
        <f t="shared" ref="O163" ca="1" si="3183">IF($B162&lt;=INDIRECT("areaNumBlock"&amp;$AV163),IF( ISBLANK(VLOOKUP(O$4&amp;$B162,INDIRECT("listResultBlock"&amp;$AV163),M$3,FALSE)),"",VLOOKUP(O$4&amp;$B162,INDIRECT("listResultBlock"&amp;$AV163),M$3,FALSE)),"")</f>
        <v/>
      </c>
      <c r="P163" s="32" t="str">
        <f t="shared" ref="P163" ca="1" si="3184">IF($B162&lt;=INDIRECT("areaNumBlock"&amp;$AV163),IF( ISBLANK(VLOOKUP(P$4&amp;$B162,INDIRECT("listResultBlock"&amp;$AV163),R$3,FALSE)),"",VLOOKUP(P$4&amp;$B162,INDIRECT("listResultBlock"&amp;$AV163),R$3,FALSE)),"")</f>
        <v/>
      </c>
      <c r="Q163" s="33" t="str">
        <f t="shared" ref="Q163" ca="1" si="3185">IF($B162&lt;=INDIRECT("areaNumBlock"&amp;$AV163),IF( ISBLANK(VLOOKUP(Q$4&amp;$B162,INDIRECT("listResultBlock"&amp;$AV163),Q$3,FALSE)),"",VLOOKUP(Q$4&amp;$B162,INDIRECT("listResultBlock"&amp;$AV163),Q$3,FALSE)),"")</f>
        <v/>
      </c>
      <c r="R163" s="34" t="str">
        <f t="shared" ref="R163" ca="1" si="3186">IF($B162&lt;=INDIRECT("areaNumBlock"&amp;$AV163),IF( ISBLANK(VLOOKUP(R$4&amp;$B162,INDIRECT("listResultBlock"&amp;$AV163),P$3,FALSE)),"",VLOOKUP(R$4&amp;$B162,INDIRECT("listResultBlock"&amp;$AV163),P$3,FALSE)),"")</f>
        <v/>
      </c>
      <c r="S163" s="32" t="str">
        <f t="shared" ref="S163" ca="1" si="3187">IF($B162&lt;=INDIRECT("areaNumBlock"&amp;$AV163),IF( ISBLANK(VLOOKUP(S$4&amp;$B162,INDIRECT("listResultBlock"&amp;$AV163),U$3,FALSE)),"",VLOOKUP(S$4&amp;$B162,INDIRECT("listResultBlock"&amp;$AV163),U$3,FALSE)),"")</f>
        <v/>
      </c>
      <c r="T163" s="33" t="str">
        <f t="shared" ref="T163" ca="1" si="3188">IF($B162&lt;=INDIRECT("areaNumBlock"&amp;$AV163),IF( ISBLANK(VLOOKUP(T$4&amp;$B162,INDIRECT("listResultBlock"&amp;$AV163),T$3,FALSE)),"",VLOOKUP(T$4&amp;$B162,INDIRECT("listResultBlock"&amp;$AV163),T$3,FALSE)),"")</f>
        <v/>
      </c>
      <c r="U163" s="34" t="str">
        <f t="shared" ref="U163" ca="1" si="3189">IF($B162&lt;=INDIRECT("areaNumBlock"&amp;$AV163),IF( ISBLANK(VLOOKUP(U$4&amp;$B162,INDIRECT("listResultBlock"&amp;$AV163),S$3,FALSE)),"",VLOOKUP(U$4&amp;$B162,INDIRECT("listResultBlock"&amp;$AV163),S$3,FALSE)),"")</f>
        <v/>
      </c>
      <c r="V163" s="32" t="str">
        <f t="shared" ref="V163" ca="1" si="3190">IF($B162&lt;=INDIRECT("areaNumBlock"&amp;$AV163),IF( ISBLANK(VLOOKUP(V$4&amp;$B162,INDIRECT("listResultBlock"&amp;$AV163),X$3,FALSE)),"",VLOOKUP(V$4&amp;$B162,INDIRECT("listResultBlock"&amp;$AV163),X$3,FALSE)),"")</f>
        <v/>
      </c>
      <c r="W163" s="33" t="str">
        <f t="shared" ref="W163" ca="1" si="3191">IF($B162&lt;=INDIRECT("areaNumBlock"&amp;$AV163),IF( ISBLANK(VLOOKUP(W$4&amp;$B162,INDIRECT("listResultBlock"&amp;$AV163),W$3,FALSE)),"",VLOOKUP(W$4&amp;$B162,INDIRECT("listResultBlock"&amp;$AV163),W$3,FALSE)),"")</f>
        <v/>
      </c>
      <c r="X163" s="34" t="str">
        <f t="shared" ref="X163" ca="1" si="3192">IF($B162&lt;=INDIRECT("areaNumBlock"&amp;$AV163),IF( ISBLANK(VLOOKUP(X$4&amp;$B162,INDIRECT("listResultBlock"&amp;$AV163),V$3,FALSE)),"",VLOOKUP(X$4&amp;$B162,INDIRECT("listResultBlock"&amp;$AV163),V$3,FALSE)),"")</f>
        <v/>
      </c>
      <c r="Y163" s="32" t="str">
        <f t="shared" ref="Y163" ca="1" si="3193">IF($B162&lt;=INDIRECT("areaNumBlock"&amp;$AV163),IF( ISBLANK(VLOOKUP(Y$4&amp;$B162,INDIRECT("listResultBlock"&amp;$AV163),AA$3,FALSE)),"",VLOOKUP(Y$4&amp;$B162,INDIRECT("listResultBlock"&amp;$AV163),AA$3,FALSE)),"")</f>
        <v/>
      </c>
      <c r="Z163" s="33" t="str">
        <f t="shared" ref="Z163" ca="1" si="3194">IF($B162&lt;=INDIRECT("areaNumBlock"&amp;$AV163),IF( ISBLANK(VLOOKUP(Z$4&amp;$B162,INDIRECT("listResultBlock"&amp;$AV163),Z$3,FALSE)),"",VLOOKUP(Z$4&amp;$B162,INDIRECT("listResultBlock"&amp;$AV163),Z$3,FALSE)),"")</f>
        <v/>
      </c>
      <c r="AA163" s="34" t="str">
        <f t="shared" ref="AA163" ca="1" si="3195">IF($B162&lt;=INDIRECT("areaNumBlock"&amp;$AV163),IF( ISBLANK(VLOOKUP(AA$4&amp;$B162,INDIRECT("listResultBlock"&amp;$AV163),Y$3,FALSE)),"",VLOOKUP(AA$4&amp;$B162,INDIRECT("listResultBlock"&amp;$AV163),Y$3,FALSE)),"")</f>
        <v/>
      </c>
      <c r="AB163" s="32" t="str">
        <f t="shared" ref="AB163" ca="1" si="3196">IF($B162&lt;=INDIRECT("areaNumBlock"&amp;$AV163),IF( ISBLANK(VLOOKUP(AB$4&amp;$B162,INDIRECT("listResultBlock"&amp;$AV163),AD$3,FALSE)),"",VLOOKUP(AB$4&amp;$B162,INDIRECT("listResultBlock"&amp;$AV163),AD$3,FALSE)),"")</f>
        <v/>
      </c>
      <c r="AC163" s="33" t="str">
        <f t="shared" ref="AC163" ca="1" si="3197">IF($B162&lt;=INDIRECT("areaNumBlock"&amp;$AV163),IF( ISBLANK(VLOOKUP(AC$4&amp;$B162,INDIRECT("listResultBlock"&amp;$AV163),AC$3,FALSE)),"",VLOOKUP(AC$4&amp;$B162,INDIRECT("listResultBlock"&amp;$AV163),AC$3,FALSE)),"")</f>
        <v/>
      </c>
      <c r="AD163" s="34" t="str">
        <f t="shared" ref="AD163" ca="1" si="3198">IF($B162&lt;=INDIRECT("areaNumBlock"&amp;$AV163),IF( ISBLANK(VLOOKUP(AD$4&amp;$B162,INDIRECT("listResultBlock"&amp;$AV163),AB$3,FALSE)),"",VLOOKUP(AD$4&amp;$B162,INDIRECT("listResultBlock"&amp;$AV163),AB$3,FALSE)),"")</f>
        <v/>
      </c>
      <c r="AE163" s="26"/>
      <c r="AF163" s="27"/>
      <c r="AG163" s="28"/>
      <c r="AH163" s="94"/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105"/>
      <c r="AT163" s="107"/>
      <c r="AU163" s="25">
        <f t="shared" ref="AU163:AV163" si="3199">AU162</f>
        <v>0</v>
      </c>
      <c r="AV163" s="25">
        <f t="shared" si="3199"/>
        <v>7</v>
      </c>
    </row>
    <row r="164" spans="1:48" hidden="1" outlineLevel="1" x14ac:dyDescent="0.4"/>
    <row r="165" spans="1:48" ht="25.35" hidden="1" customHeight="1" outlineLevel="1" thickBot="1" x14ac:dyDescent="0.45">
      <c r="B165" s="44">
        <f ca="1">INDIRECT("areaNumBlock"&amp;AV165)</f>
        <v>0</v>
      </c>
      <c r="C165" s="14">
        <f ca="1">INDIRECT("areaNameBlock"&amp;AV165)</f>
        <v>0</v>
      </c>
      <c r="D165" s="75">
        <v>1</v>
      </c>
      <c r="E165" s="15">
        <v>1</v>
      </c>
      <c r="F165" s="76">
        <v>1</v>
      </c>
      <c r="G165" s="77">
        <v>2</v>
      </c>
      <c r="H165" s="15">
        <v>2</v>
      </c>
      <c r="I165" s="76">
        <v>2</v>
      </c>
      <c r="J165" s="77">
        <v>3</v>
      </c>
      <c r="K165" s="15">
        <v>3</v>
      </c>
      <c r="L165" s="76">
        <v>3</v>
      </c>
      <c r="M165" s="77">
        <v>4</v>
      </c>
      <c r="N165" s="15">
        <v>4</v>
      </c>
      <c r="O165" s="76">
        <v>4</v>
      </c>
      <c r="P165" s="77">
        <v>5</v>
      </c>
      <c r="Q165" s="15">
        <v>5</v>
      </c>
      <c r="R165" s="76">
        <v>5</v>
      </c>
      <c r="S165" s="77">
        <v>6</v>
      </c>
      <c r="T165" s="15">
        <v>6</v>
      </c>
      <c r="U165" s="76">
        <v>6</v>
      </c>
      <c r="V165" s="77">
        <v>7</v>
      </c>
      <c r="W165" s="15">
        <v>7</v>
      </c>
      <c r="X165" s="76">
        <v>7</v>
      </c>
      <c r="Y165" s="77">
        <v>8</v>
      </c>
      <c r="Z165" s="15">
        <v>8</v>
      </c>
      <c r="AA165" s="76">
        <v>8</v>
      </c>
      <c r="AB165" s="77">
        <v>9</v>
      </c>
      <c r="AC165" s="15">
        <v>9</v>
      </c>
      <c r="AD165" s="76">
        <v>9</v>
      </c>
      <c r="AE165" s="77">
        <v>10</v>
      </c>
      <c r="AF165" s="16">
        <v>10</v>
      </c>
      <c r="AG165" s="76">
        <v>10</v>
      </c>
      <c r="AH165" s="38" t="s">
        <v>40</v>
      </c>
      <c r="AI165" s="38" t="s">
        <v>41</v>
      </c>
      <c r="AJ165" s="38" t="s">
        <v>41</v>
      </c>
      <c r="AK165" s="38" t="s">
        <v>42</v>
      </c>
      <c r="AL165" s="38" t="s">
        <v>43</v>
      </c>
      <c r="AM165" s="38"/>
      <c r="AN165" s="38" t="s">
        <v>44</v>
      </c>
      <c r="AO165" s="38" t="s">
        <v>45</v>
      </c>
      <c r="AP165" s="38" t="s">
        <v>45</v>
      </c>
      <c r="AQ165" s="38" t="s">
        <v>46</v>
      </c>
      <c r="AR165" s="38" t="s">
        <v>47</v>
      </c>
      <c r="AS165" s="38" t="s">
        <v>48</v>
      </c>
      <c r="AT165" s="18" t="s">
        <v>49</v>
      </c>
      <c r="AU165" s="72">
        <v>0</v>
      </c>
      <c r="AV165" s="21">
        <v>8</v>
      </c>
    </row>
    <row r="166" spans="1:48" ht="30" hidden="1" customHeight="1" outlineLevel="1" x14ac:dyDescent="0.4">
      <c r="B166" s="19"/>
      <c r="C166" s="79" t="str">
        <f ca="1">IF(B165=0,"","残り "&amp;(COMBIN(B165,2)-(SUM(AH167:AH186)/2))&amp;" 試合")</f>
        <v/>
      </c>
      <c r="D166" s="113" t="str">
        <f ca="1">IF(E165&lt;=INDIRECT("areaNumBlock"&amp;$AV166),INDEX(INDIRECT("listTeamBlock"&amp;$AV166&amp;"c"),E165),"")</f>
        <v/>
      </c>
      <c r="E166" s="114"/>
      <c r="F166" s="114"/>
      <c r="G166" s="113" t="str">
        <f t="shared" ref="G166" ca="1" si="3200">IF(H165&lt;=INDIRECT("areaNumBlock"&amp;$AV166),INDEX(INDIRECT("listTeamBlock"&amp;$AV166&amp;"c"),H165),"")</f>
        <v/>
      </c>
      <c r="H166" s="114"/>
      <c r="I166" s="114"/>
      <c r="J166" s="113" t="str">
        <f t="shared" ref="J166" ca="1" si="3201">IF(K165&lt;=INDIRECT("areaNumBlock"&amp;$AV166),INDEX(INDIRECT("listTeamBlock"&amp;$AV166&amp;"c"),K165),"")</f>
        <v/>
      </c>
      <c r="K166" s="114"/>
      <c r="L166" s="114"/>
      <c r="M166" s="113" t="str">
        <f t="shared" ref="M166" ca="1" si="3202">IF(N165&lt;=INDIRECT("areaNumBlock"&amp;$AV166),INDEX(INDIRECT("listTeamBlock"&amp;$AV166&amp;"c"),N165),"")</f>
        <v/>
      </c>
      <c r="N166" s="114"/>
      <c r="O166" s="114"/>
      <c r="P166" s="113" t="str">
        <f t="shared" ref="P166" ca="1" si="3203">IF(Q165&lt;=INDIRECT("areaNumBlock"&amp;$AV166),INDEX(INDIRECT("listTeamBlock"&amp;$AV166&amp;"c"),Q165),"")</f>
        <v/>
      </c>
      <c r="Q166" s="114"/>
      <c r="R166" s="114"/>
      <c r="S166" s="113" t="str">
        <f t="shared" ref="S166" ca="1" si="3204">IF(T165&lt;=INDIRECT("areaNumBlock"&amp;$AV166),INDEX(INDIRECT("listTeamBlock"&amp;$AV166&amp;"c"),T165),"")</f>
        <v/>
      </c>
      <c r="T166" s="114"/>
      <c r="U166" s="114"/>
      <c r="V166" s="113" t="str">
        <f t="shared" ref="V166" ca="1" si="3205">IF(W165&lt;=INDIRECT("areaNumBlock"&amp;$AV166),INDEX(INDIRECT("listTeamBlock"&amp;$AV166&amp;"c"),W165),"")</f>
        <v/>
      </c>
      <c r="W166" s="114"/>
      <c r="X166" s="114"/>
      <c r="Y166" s="113" t="str">
        <f t="shared" ref="Y166" ca="1" si="3206">IF(Z165&lt;=INDIRECT("areaNumBlock"&amp;$AV166),INDEX(INDIRECT("listTeamBlock"&amp;$AV166&amp;"c"),Z165),"")</f>
        <v/>
      </c>
      <c r="Z166" s="114"/>
      <c r="AA166" s="114"/>
      <c r="AB166" s="113" t="str">
        <f t="shared" ref="AB166" ca="1" si="3207">IF(AC165&lt;=INDIRECT("areaNumBlock"&amp;$AV166),INDEX(INDIRECT("listTeamBlock"&amp;$AV166&amp;"c"),AC165),"")</f>
        <v/>
      </c>
      <c r="AC166" s="114"/>
      <c r="AD166" s="114"/>
      <c r="AE166" s="113" t="str">
        <f t="shared" ref="AE166" ca="1" si="3208">IF(AF165&lt;=INDIRECT("areaNumBlock"&amp;$AV166),INDEX(INDIRECT("listTeamBlock"&amp;$AV166&amp;"c"),AF165),"")</f>
        <v/>
      </c>
      <c r="AF166" s="114"/>
      <c r="AG166" s="114"/>
      <c r="AH166" s="20" t="s">
        <v>50</v>
      </c>
      <c r="AI166" s="20" t="s">
        <v>51</v>
      </c>
      <c r="AJ166" s="20" t="s">
        <v>52</v>
      </c>
      <c r="AK166" s="20" t="s">
        <v>53</v>
      </c>
      <c r="AL166" s="20" t="s">
        <v>54</v>
      </c>
      <c r="AM166" s="20" t="s">
        <v>55</v>
      </c>
      <c r="AN166" s="20" t="s">
        <v>56</v>
      </c>
      <c r="AO166" s="20" t="s">
        <v>57</v>
      </c>
      <c r="AP166" s="20" t="s">
        <v>51</v>
      </c>
      <c r="AQ166" s="20" t="s">
        <v>51</v>
      </c>
      <c r="AR166" s="20" t="s">
        <v>58</v>
      </c>
      <c r="AS166" s="20" t="s">
        <v>59</v>
      </c>
      <c r="AT166" s="21"/>
      <c r="AU166" s="21">
        <f>AU165</f>
        <v>0</v>
      </c>
      <c r="AV166" s="21">
        <f>AV165</f>
        <v>8</v>
      </c>
    </row>
    <row r="167" spans="1:48" ht="21" hidden="1" customHeight="1" outlineLevel="1" x14ac:dyDescent="0.4">
      <c r="A167" s="7"/>
      <c r="B167" s="96">
        <v>1</v>
      </c>
      <c r="C167" s="98" t="str">
        <f ca="1">IF(B167&lt;=INDIRECT("areaNumBlock"&amp;$AV167),INDEX(INDIRECT("listTeamBlock"&amp;$AV167&amp;"b"),B167),"")</f>
        <v/>
      </c>
      <c r="D167" s="22"/>
      <c r="E167" s="23"/>
      <c r="F167" s="24"/>
      <c r="G167" s="112" t="str">
        <f ca="1">IF(OR(G168="",I168=""),"",IF(G168&gt;I168,"〇",IF(G168&lt;I168,IF(H168="◎","不","×"),"△")))</f>
        <v/>
      </c>
      <c r="H167" s="112"/>
      <c r="I167" s="112"/>
      <c r="J167" s="112" t="str">
        <f t="shared" ref="J167" ca="1" si="3209">IF(OR(J168="",L168=""),"",IF(J168&gt;L168,"〇",IF(J168&lt;L168,IF(K168="◎","不","×"),"△")))</f>
        <v/>
      </c>
      <c r="K167" s="112"/>
      <c r="L167" s="112"/>
      <c r="M167" s="112" t="str">
        <f t="shared" ref="M167" ca="1" si="3210">IF(OR(M168="",O168=""),"",IF(M168&gt;O168,"〇",IF(M168&lt;O168,IF(N168="◎","不","×"),"△")))</f>
        <v/>
      </c>
      <c r="N167" s="112"/>
      <c r="O167" s="112"/>
      <c r="P167" s="112" t="str">
        <f t="shared" ref="P167" ca="1" si="3211">IF(OR(P168="",R168=""),"",IF(P168&gt;R168,"〇",IF(P168&lt;R168,IF(Q168="◎","不","×"),"△")))</f>
        <v/>
      </c>
      <c r="Q167" s="112"/>
      <c r="R167" s="112"/>
      <c r="S167" s="112" t="str">
        <f t="shared" ref="S167" ca="1" si="3212">IF(OR(S168="",U168=""),"",IF(S168&gt;U168,"〇",IF(S168&lt;U168,IF(T168="◎","不","×"),"△")))</f>
        <v/>
      </c>
      <c r="T167" s="112"/>
      <c r="U167" s="112"/>
      <c r="V167" s="112" t="str">
        <f t="shared" ref="V167" ca="1" si="3213">IF(OR(V168="",X168=""),"",IF(V168&gt;X168,"〇",IF(V168&lt;X168,IF(W168="◎","不","×"),"△")))</f>
        <v/>
      </c>
      <c r="W167" s="112"/>
      <c r="X167" s="112"/>
      <c r="Y167" s="112" t="str">
        <f t="shared" ref="Y167" ca="1" si="3214">IF(OR(Y168="",AA168=""),"",IF(Y168&gt;AA168,"〇",IF(Y168&lt;AA168,IF(Z168="◎","不","×"),"△")))</f>
        <v/>
      </c>
      <c r="Z167" s="112"/>
      <c r="AA167" s="112"/>
      <c r="AB167" s="112" t="str">
        <f t="shared" ref="AB167" ca="1" si="3215">IF(OR(AB168="",AD168=""),"",IF(AB168&gt;AD168,"〇",IF(AB168&lt;AD168,IF(AC168="◎","不","×"),"△")))</f>
        <v/>
      </c>
      <c r="AC167" s="112"/>
      <c r="AD167" s="112"/>
      <c r="AE167" s="112" t="str">
        <f t="shared" ref="AE167" ca="1" si="3216">IF(OR(AE168="",AG168=""),"",IF(AE168&gt;AG168,"〇",IF(AE168&lt;AG168,IF(AF168="◎","不","×"),"△")))</f>
        <v/>
      </c>
      <c r="AF167" s="112"/>
      <c r="AG167" s="112"/>
      <c r="AH167" s="95" t="str">
        <f ca="1">IF(B167&lt;=INDIRECT("areaNumBlock"&amp;$AV168),SUM(AJ167:AM168),"")</f>
        <v/>
      </c>
      <c r="AI167" s="93" t="str">
        <f ca="1">IF(B167&lt;=INDIRECT("areaNumBlock"&amp;$AV168),AJ167*3+AL167-(AM167*4),"")</f>
        <v/>
      </c>
      <c r="AJ167" s="95" t="str">
        <f ca="1">IF($B167&lt;=INDIRECT("areaNumBlock"&amp;$AV168),COUNTIF($D167:$AG168,AJ$5),"")</f>
        <v/>
      </c>
      <c r="AK167" s="95" t="str">
        <f ca="1">IF($B167&lt;=INDIRECT("areaNumBlock"&amp;$AV168),COUNTIF($D167:$AG168,AK$5),"")</f>
        <v/>
      </c>
      <c r="AL167" s="95" t="str">
        <f ca="1">IF($B167&lt;=INDIRECT("areaNumBlock"&amp;$AV168),COUNTIF($D167:$AG168,AL$5),"")</f>
        <v/>
      </c>
      <c r="AM167" s="95" t="str">
        <f ca="1">IF($B167&lt;=INDIRECT("areaNumBlock"&amp;$AV168),COUNTIF($D167:$AG168,AM$5),"")</f>
        <v/>
      </c>
      <c r="AN167" s="95"/>
      <c r="AO167" s="93" t="str">
        <f ca="1">IF(B167&lt;=INDIRECT("areaNumBlock"&amp;$AV168),AP167-AQ167,"")</f>
        <v/>
      </c>
      <c r="AP167" s="95" t="str">
        <f ca="1">IF(B167&lt;=INDIRECT("areaNumBlock"&amp;$AV168),SUM(D168,G168,J168,M168,P168,S168,V168,Y168,AB168,AE168),"")</f>
        <v/>
      </c>
      <c r="AQ167" s="95" t="str">
        <f ca="1">IF(B167&lt;=INDIRECT("areaNumBlock"&amp;$AV168),SUM(F168,I168,L168,O168,R168,U168,X168,AA168,AD168,AG168),"")</f>
        <v/>
      </c>
      <c r="AR167" s="95"/>
      <c r="AS167" s="104" t="str">
        <f ca="1">IF(AND(AU167=1,B167&lt;=INDIRECT("areaNumBlock"&amp;$AV168)),RANK(AT167,INDIRECT("areaRank"&amp;$AV168),0),"")</f>
        <v/>
      </c>
      <c r="AT167" s="106" t="str">
        <f ca="1">IF(B167&lt;=INDIRECT("areaNumBlock"&amp;$AV168),AI167*1000000+AN167*100000+AO167*1000+AP167*10+AR167,"")</f>
        <v/>
      </c>
      <c r="AU167" s="25">
        <f>AU166</f>
        <v>0</v>
      </c>
      <c r="AV167" s="25">
        <f>AV166</f>
        <v>8</v>
      </c>
    </row>
    <row r="168" spans="1:48" ht="21" hidden="1" customHeight="1" outlineLevel="1" x14ac:dyDescent="0.4">
      <c r="A168" s="7"/>
      <c r="B168" s="97"/>
      <c r="C168" s="99"/>
      <c r="D168" s="26"/>
      <c r="E168" s="27"/>
      <c r="F168" s="28"/>
      <c r="G168" s="29" t="str">
        <f ca="1">IF(G$4&lt;=INDIRECT("areaNumBlock"&amp;$AV168),IF( ISBLANK(VLOOKUP($B167&amp;G$4,INDIRECT("listResultBlock"&amp;$AV168),G$3,FALSE)),"",VLOOKUP($B167&amp;G$4,INDIRECT("listResultBlock"&amp;$AV168),G$3,FALSE)),"")</f>
        <v/>
      </c>
      <c r="H168" s="30" t="str">
        <f ca="1">IF(H$4&lt;=INDIRECT("areaNumBlock"&amp;$AV168),IF( ISBLANK(VLOOKUP($B167&amp;H$4,INDIRECT("listResultBlock"&amp;$AV168),H$3,FALSE)),"",VLOOKUP($B167&amp;H$4,INDIRECT("listResultBlock"&amp;$AV168),H$3,FALSE)),"")</f>
        <v/>
      </c>
      <c r="I168" s="31" t="str">
        <f ca="1">IF(I$4&lt;=INDIRECT("areaNumBlock"&amp;$AV168),IF( ISBLANK(VLOOKUP($B167&amp;I$4,INDIRECT("listResultBlock"&amp;$AV168),I$3,FALSE)),"",VLOOKUP($B167&amp;I$4,INDIRECT("listResultBlock"&amp;$AV168),I$3,FALSE)),"")</f>
        <v/>
      </c>
      <c r="J168" s="29" t="str">
        <f t="shared" ref="J168" ca="1" si="3217">IF(J$4&lt;=INDIRECT("areaNumBlock"&amp;$AV168),IF( ISBLANK(VLOOKUP($B167&amp;J$4,INDIRECT("listResultBlock"&amp;$AV168),J$3,FALSE)),"",VLOOKUP($B167&amp;J$4,INDIRECT("listResultBlock"&amp;$AV168),J$3,FALSE)),"")</f>
        <v/>
      </c>
      <c r="K168" s="30" t="str">
        <f t="shared" ref="K168" ca="1" si="3218">IF(K$4&lt;=INDIRECT("areaNumBlock"&amp;$AV168),IF( ISBLANK(VLOOKUP($B167&amp;K$4,INDIRECT("listResultBlock"&amp;$AV168),K$3,FALSE)),"",VLOOKUP($B167&amp;K$4,INDIRECT("listResultBlock"&amp;$AV168),K$3,FALSE)),"")</f>
        <v/>
      </c>
      <c r="L168" s="31" t="str">
        <f t="shared" ref="L168" ca="1" si="3219">IF(L$4&lt;=INDIRECT("areaNumBlock"&amp;$AV168),IF( ISBLANK(VLOOKUP($B167&amp;L$4,INDIRECT("listResultBlock"&amp;$AV168),L$3,FALSE)),"",VLOOKUP($B167&amp;L$4,INDIRECT("listResultBlock"&amp;$AV168),L$3,FALSE)),"")</f>
        <v/>
      </c>
      <c r="M168" s="29" t="str">
        <f t="shared" ref="M168" ca="1" si="3220">IF(M$4&lt;=INDIRECT("areaNumBlock"&amp;$AV168),IF( ISBLANK(VLOOKUP($B167&amp;M$4,INDIRECT("listResultBlock"&amp;$AV168),M$3,FALSE)),"",VLOOKUP($B167&amp;M$4,INDIRECT("listResultBlock"&amp;$AV168),M$3,FALSE)),"")</f>
        <v/>
      </c>
      <c r="N168" s="30" t="str">
        <f t="shared" ref="N168" ca="1" si="3221">IF(N$4&lt;=INDIRECT("areaNumBlock"&amp;$AV168),IF( ISBLANK(VLOOKUP($B167&amp;N$4,INDIRECT("listResultBlock"&amp;$AV168),N$3,FALSE)),"",VLOOKUP($B167&amp;N$4,INDIRECT("listResultBlock"&amp;$AV168),N$3,FALSE)),"")</f>
        <v/>
      </c>
      <c r="O168" s="31" t="str">
        <f t="shared" ref="O168" ca="1" si="3222">IF(O$4&lt;=INDIRECT("areaNumBlock"&amp;$AV168),IF( ISBLANK(VLOOKUP($B167&amp;O$4,INDIRECT("listResultBlock"&amp;$AV168),O$3,FALSE)),"",VLOOKUP($B167&amp;O$4,INDIRECT("listResultBlock"&amp;$AV168),O$3,FALSE)),"")</f>
        <v/>
      </c>
      <c r="P168" s="29" t="str">
        <f t="shared" ref="P168" ca="1" si="3223">IF(P$4&lt;=INDIRECT("areaNumBlock"&amp;$AV168),IF( ISBLANK(VLOOKUP($B167&amp;P$4,INDIRECT("listResultBlock"&amp;$AV168),P$3,FALSE)),"",VLOOKUP($B167&amp;P$4,INDIRECT("listResultBlock"&amp;$AV168),P$3,FALSE)),"")</f>
        <v/>
      </c>
      <c r="Q168" s="30" t="str">
        <f t="shared" ref="Q168" ca="1" si="3224">IF(Q$4&lt;=INDIRECT("areaNumBlock"&amp;$AV168),IF( ISBLANK(VLOOKUP($B167&amp;Q$4,INDIRECT("listResultBlock"&amp;$AV168),Q$3,FALSE)),"",VLOOKUP($B167&amp;Q$4,INDIRECT("listResultBlock"&amp;$AV168),Q$3,FALSE)),"")</f>
        <v/>
      </c>
      <c r="R168" s="31" t="str">
        <f t="shared" ref="R168" ca="1" si="3225">IF(R$4&lt;=INDIRECT("areaNumBlock"&amp;$AV168),IF( ISBLANK(VLOOKUP($B167&amp;R$4,INDIRECT("listResultBlock"&amp;$AV168),R$3,FALSE)),"",VLOOKUP($B167&amp;R$4,INDIRECT("listResultBlock"&amp;$AV168),R$3,FALSE)),"")</f>
        <v/>
      </c>
      <c r="S168" s="29" t="str">
        <f t="shared" ref="S168" ca="1" si="3226">IF(S$4&lt;=INDIRECT("areaNumBlock"&amp;$AV168),IF( ISBLANK(VLOOKUP($B167&amp;S$4,INDIRECT("listResultBlock"&amp;$AV168),S$3,FALSE)),"",VLOOKUP($B167&amp;S$4,INDIRECT("listResultBlock"&amp;$AV168),S$3,FALSE)),"")</f>
        <v/>
      </c>
      <c r="T168" s="30" t="str">
        <f t="shared" ref="T168" ca="1" si="3227">IF(T$4&lt;=INDIRECT("areaNumBlock"&amp;$AV168),IF( ISBLANK(VLOOKUP($B167&amp;T$4,INDIRECT("listResultBlock"&amp;$AV168),T$3,FALSE)),"",VLOOKUP($B167&amp;T$4,INDIRECT("listResultBlock"&amp;$AV168),T$3,FALSE)),"")</f>
        <v/>
      </c>
      <c r="U168" s="31" t="str">
        <f t="shared" ref="U168" ca="1" si="3228">IF(U$4&lt;=INDIRECT("areaNumBlock"&amp;$AV168),IF( ISBLANK(VLOOKUP($B167&amp;U$4,INDIRECT("listResultBlock"&amp;$AV168),U$3,FALSE)),"",VLOOKUP($B167&amp;U$4,INDIRECT("listResultBlock"&amp;$AV168),U$3,FALSE)),"")</f>
        <v/>
      </c>
      <c r="V168" s="29" t="str">
        <f t="shared" ref="V168" ca="1" si="3229">IF(V$4&lt;=INDIRECT("areaNumBlock"&amp;$AV168),IF( ISBLANK(VLOOKUP($B167&amp;V$4,INDIRECT("listResultBlock"&amp;$AV168),V$3,FALSE)),"",VLOOKUP($B167&amp;V$4,INDIRECT("listResultBlock"&amp;$AV168),V$3,FALSE)),"")</f>
        <v/>
      </c>
      <c r="W168" s="30" t="str">
        <f t="shared" ref="W168" ca="1" si="3230">IF(W$4&lt;=INDIRECT("areaNumBlock"&amp;$AV168),IF( ISBLANK(VLOOKUP($B167&amp;W$4,INDIRECT("listResultBlock"&amp;$AV168),W$3,FALSE)),"",VLOOKUP($B167&amp;W$4,INDIRECT("listResultBlock"&amp;$AV168),W$3,FALSE)),"")</f>
        <v/>
      </c>
      <c r="X168" s="31" t="str">
        <f t="shared" ref="X168" ca="1" si="3231">IF(X$4&lt;=INDIRECT("areaNumBlock"&amp;$AV168),IF( ISBLANK(VLOOKUP($B167&amp;X$4,INDIRECT("listResultBlock"&amp;$AV168),X$3,FALSE)),"",VLOOKUP($B167&amp;X$4,INDIRECT("listResultBlock"&amp;$AV168),X$3,FALSE)),"")</f>
        <v/>
      </c>
      <c r="Y168" s="29" t="str">
        <f t="shared" ref="Y168" ca="1" si="3232">IF(Y$4&lt;=INDIRECT("areaNumBlock"&amp;$AV168),IF( ISBLANK(VLOOKUP($B167&amp;Y$4,INDIRECT("listResultBlock"&amp;$AV168),Y$3,FALSE)),"",VLOOKUP($B167&amp;Y$4,INDIRECT("listResultBlock"&amp;$AV168),Y$3,FALSE)),"")</f>
        <v/>
      </c>
      <c r="Z168" s="30" t="str">
        <f t="shared" ref="Z168" ca="1" si="3233">IF(Z$4&lt;=INDIRECT("areaNumBlock"&amp;$AV168),IF( ISBLANK(VLOOKUP($B167&amp;Z$4,INDIRECT("listResultBlock"&amp;$AV168),Z$3,FALSE)),"",VLOOKUP($B167&amp;Z$4,INDIRECT("listResultBlock"&amp;$AV168),Z$3,FALSE)),"")</f>
        <v/>
      </c>
      <c r="AA168" s="31" t="str">
        <f t="shared" ref="AA168" ca="1" si="3234">IF(AA$4&lt;=INDIRECT("areaNumBlock"&amp;$AV168),IF( ISBLANK(VLOOKUP($B167&amp;AA$4,INDIRECT("listResultBlock"&amp;$AV168),AA$3,FALSE)),"",VLOOKUP($B167&amp;AA$4,INDIRECT("listResultBlock"&amp;$AV168),AA$3,FALSE)),"")</f>
        <v/>
      </c>
      <c r="AB168" s="29" t="str">
        <f t="shared" ref="AB168" ca="1" si="3235">IF(AB$4&lt;=INDIRECT("areaNumBlock"&amp;$AV168),IF( ISBLANK(VLOOKUP($B167&amp;AB$4,INDIRECT("listResultBlock"&amp;$AV168),AB$3,FALSE)),"",VLOOKUP($B167&amp;AB$4,INDIRECT("listResultBlock"&amp;$AV168),AB$3,FALSE)),"")</f>
        <v/>
      </c>
      <c r="AC168" s="30" t="str">
        <f t="shared" ref="AC168" ca="1" si="3236">IF(AC$4&lt;=INDIRECT("areaNumBlock"&amp;$AV168),IF( ISBLANK(VLOOKUP($B167&amp;AC$4,INDIRECT("listResultBlock"&amp;$AV168),AC$3,FALSE)),"",VLOOKUP($B167&amp;AC$4,INDIRECT("listResultBlock"&amp;$AV168),AC$3,FALSE)),"")</f>
        <v/>
      </c>
      <c r="AD168" s="31" t="str">
        <f t="shared" ref="AD168" ca="1" si="3237">IF(AD$4&lt;=INDIRECT("areaNumBlock"&amp;$AV168),IF( ISBLANK(VLOOKUP($B167&amp;AD$4,INDIRECT("listResultBlock"&amp;$AV168),AD$3,FALSE)),"",VLOOKUP($B167&amp;AD$4,INDIRECT("listResultBlock"&amp;$AV168),AD$3,FALSE)),"")</f>
        <v/>
      </c>
      <c r="AE168" s="29" t="str">
        <f t="shared" ref="AE168" ca="1" si="3238">IF(AE$4&lt;=INDIRECT("areaNumBlock"&amp;$AV168),IF( ISBLANK(VLOOKUP($B167&amp;AE$4,INDIRECT("listResultBlock"&amp;$AV168),AE$3,FALSE)),"",VLOOKUP($B167&amp;AE$4,INDIRECT("listResultBlock"&amp;$AV168),AE$3,FALSE)),"")</f>
        <v/>
      </c>
      <c r="AF168" s="30" t="str">
        <f t="shared" ref="AF168" ca="1" si="3239">IF(AF$4&lt;=INDIRECT("areaNumBlock"&amp;$AV168),IF( ISBLANK(VLOOKUP($B167&amp;AF$4,INDIRECT("listResultBlock"&amp;$AV168),AF$3,FALSE)),"",VLOOKUP($B167&amp;AF$4,INDIRECT("listResultBlock"&amp;$AV168),AF$3,FALSE)),"")</f>
        <v/>
      </c>
      <c r="AG168" s="31" t="str">
        <f t="shared" ref="AG168" ca="1" si="3240">IF(AG$4&lt;=INDIRECT("areaNumBlock"&amp;$AV168),IF( ISBLANK(VLOOKUP($B167&amp;AG$4,INDIRECT("listResultBlock"&amp;$AV168),AG$3,FALSE)),"",VLOOKUP($B167&amp;AG$4,INDIRECT("listResultBlock"&amp;$AV168),AG$3,FALSE)),"")</f>
        <v/>
      </c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105"/>
      <c r="AT168" s="107"/>
      <c r="AU168" s="25">
        <f t="shared" ref="AU168:AV168" si="3241">AU167</f>
        <v>0</v>
      </c>
      <c r="AV168" s="25">
        <f t="shared" si="3241"/>
        <v>8</v>
      </c>
    </row>
    <row r="169" spans="1:48" ht="21" hidden="1" customHeight="1" outlineLevel="1" x14ac:dyDescent="0.4">
      <c r="A169" s="7"/>
      <c r="B169" s="96">
        <v>2</v>
      </c>
      <c r="C169" s="98" t="str">
        <f t="shared" ref="C169" ca="1" si="3242">IF(B169&lt;=INDIRECT("areaNumBlock"&amp;$AV169),INDEX(INDIRECT("listTeamBlock"&amp;$AV169&amp;"b"),B169),"")</f>
        <v/>
      </c>
      <c r="D169" s="100" t="str">
        <f ca="1">IF(OR(D170="",F170=""),"",IF(D170&gt;F170,"〇",IF(D170&lt;F170,IF(E170="◎","不","×"),"△")))</f>
        <v/>
      </c>
      <c r="E169" s="100"/>
      <c r="F169" s="100"/>
      <c r="G169" s="22"/>
      <c r="H169" s="23"/>
      <c r="I169" s="24"/>
      <c r="J169" s="100" t="str">
        <f t="shared" ref="J169" ca="1" si="3243">IF(OR(J170="",L170=""),"",IF(J170&gt;L170,"〇",IF(J170&lt;L170,IF(K170="◎","不","×"),"△")))</f>
        <v/>
      </c>
      <c r="K169" s="100"/>
      <c r="L169" s="100"/>
      <c r="M169" s="100" t="str">
        <f t="shared" ref="M169" ca="1" si="3244">IF(OR(M170="",O170=""),"",IF(M170&gt;O170,"〇",IF(M170&lt;O170,IF(N170="◎","不","×"),"△")))</f>
        <v/>
      </c>
      <c r="N169" s="100"/>
      <c r="O169" s="100"/>
      <c r="P169" s="100" t="str">
        <f t="shared" ref="P169" ca="1" si="3245">IF(OR(P170="",R170=""),"",IF(P170&gt;R170,"〇",IF(P170&lt;R170,IF(Q170="◎","不","×"),"△")))</f>
        <v/>
      </c>
      <c r="Q169" s="100"/>
      <c r="R169" s="100"/>
      <c r="S169" s="100" t="str">
        <f t="shared" ref="S169" ca="1" si="3246">IF(OR(S170="",U170=""),"",IF(S170&gt;U170,"〇",IF(S170&lt;U170,IF(T170="◎","不","×"),"△")))</f>
        <v/>
      </c>
      <c r="T169" s="100"/>
      <c r="U169" s="100"/>
      <c r="V169" s="100" t="str">
        <f t="shared" ref="V169" ca="1" si="3247">IF(OR(V170="",X170=""),"",IF(V170&gt;X170,"〇",IF(V170&lt;X170,IF(W170="◎","不","×"),"△")))</f>
        <v/>
      </c>
      <c r="W169" s="100"/>
      <c r="X169" s="100"/>
      <c r="Y169" s="100" t="str">
        <f t="shared" ref="Y169" ca="1" si="3248">IF(OR(Y170="",AA170=""),"",IF(Y170&gt;AA170,"〇",IF(Y170&lt;AA170,IF(Z170="◎","不","×"),"△")))</f>
        <v/>
      </c>
      <c r="Z169" s="100"/>
      <c r="AA169" s="100"/>
      <c r="AB169" s="100" t="str">
        <f t="shared" ref="AB169" ca="1" si="3249">IF(OR(AB170="",AD170=""),"",IF(AB170&gt;AD170,"〇",IF(AB170&lt;AD170,IF(AC170="◎","不","×"),"△")))</f>
        <v/>
      </c>
      <c r="AC169" s="100"/>
      <c r="AD169" s="100"/>
      <c r="AE169" s="100" t="str">
        <f t="shared" ref="AE169" ca="1" si="3250">IF(OR(AE170="",AG170=""),"",IF(AE170&gt;AG170,"〇",IF(AE170&lt;AG170,IF(AF170="◎","不","×"),"△")))</f>
        <v/>
      </c>
      <c r="AF169" s="100"/>
      <c r="AG169" s="100"/>
      <c r="AH169" s="95" t="str">
        <f t="shared" ref="AH169" ca="1" si="3251">IF(B169&lt;=INDIRECT("areaNumBlock"&amp;$AV170),SUM(AJ169:AM170),"")</f>
        <v/>
      </c>
      <c r="AI169" s="93" t="str">
        <f t="shared" ref="AI169" ca="1" si="3252">IF(B169&lt;=INDIRECT("areaNumBlock"&amp;$AV170),AJ169*3+AL169-(AM169*4),"")</f>
        <v/>
      </c>
      <c r="AJ169" s="95" t="str">
        <f t="shared" ref="AJ169:AM169" ca="1" si="3253">IF($B169&lt;=INDIRECT("areaNumBlock"&amp;$AV170),COUNTIF($D169:$AG170,AJ$5),"")</f>
        <v/>
      </c>
      <c r="AK169" s="95" t="str">
        <f t="shared" ca="1" si="3253"/>
        <v/>
      </c>
      <c r="AL169" s="95" t="str">
        <f t="shared" ca="1" si="3253"/>
        <v/>
      </c>
      <c r="AM169" s="95" t="str">
        <f t="shared" ca="1" si="3253"/>
        <v/>
      </c>
      <c r="AN169" s="95"/>
      <c r="AO169" s="93" t="str">
        <f t="shared" ref="AO169" ca="1" si="3254">IF(B169&lt;=INDIRECT("areaNumBlock"&amp;$AV170),AP169-AQ169,"")</f>
        <v/>
      </c>
      <c r="AP169" s="95" t="str">
        <f t="shared" ref="AP169" ca="1" si="3255">IF(B169&lt;=INDIRECT("areaNumBlock"&amp;$AV170),SUM(D170,G170,J170,M170,P170,S170,V170,Y170,AB170,AE170),"")</f>
        <v/>
      </c>
      <c r="AQ169" s="95" t="str">
        <f t="shared" ref="AQ169" ca="1" si="3256">IF(B169&lt;=INDIRECT("areaNumBlock"&amp;$AV170),SUM(F170,I170,L170,O170,R170,U170,X170,AA170,AD170,AG170),"")</f>
        <v/>
      </c>
      <c r="AR169" s="95"/>
      <c r="AS169" s="104" t="str">
        <f t="shared" ref="AS169" ca="1" si="3257">IF(AND(AU169=1,B169&lt;=INDIRECT("areaNumBlock"&amp;$AV170)),RANK(AT169,INDIRECT("areaRank"&amp;$AV170),0),"")</f>
        <v/>
      </c>
      <c r="AT169" s="106" t="str">
        <f t="shared" ref="AT169" ca="1" si="3258">IF(B169&lt;=INDIRECT("areaNumBlock"&amp;$AV170),AI169*1000000+AN169*100000+AO169*1000+AP169*10+AR169,"")</f>
        <v/>
      </c>
      <c r="AU169" s="25">
        <f t="shared" ref="AU169:AV169" si="3259">AU168</f>
        <v>0</v>
      </c>
      <c r="AV169" s="25">
        <f t="shared" si="3259"/>
        <v>8</v>
      </c>
    </row>
    <row r="170" spans="1:48" ht="21" hidden="1" customHeight="1" outlineLevel="1" x14ac:dyDescent="0.4">
      <c r="A170" s="7"/>
      <c r="B170" s="97"/>
      <c r="C170" s="99"/>
      <c r="D170" s="32" t="str">
        <f ca="1">IF($B169&lt;=INDIRECT("areaNumBlock"&amp;$AV170),IF( ISBLANK(VLOOKUP(D$4&amp;$B169,INDIRECT("listResultBlock"&amp;$AV170),F$3,FALSE)),"",VLOOKUP(D$4&amp;$B169,INDIRECT("listResultBlock"&amp;$AV170),F$3,FALSE)),"")</f>
        <v/>
      </c>
      <c r="E170" s="33" t="str">
        <f ca="1">IF($B169&lt;=INDIRECT("areaNumBlock"&amp;$AV170),IF( ISBLANK(VLOOKUP(E$4&amp;$B169,INDIRECT("listResultBlock"&amp;$AV170),E$3,FALSE)),"",VLOOKUP(E$4&amp;$B169,INDIRECT("listResultBlock"&amp;$AV170),E$3,FALSE)),"")</f>
        <v/>
      </c>
      <c r="F170" s="34" t="str">
        <f ca="1">IF($B169&lt;=INDIRECT("areaNumBlock"&amp;$AV170),IF( ISBLANK(VLOOKUP(F$4&amp;$B169,INDIRECT("listResultBlock"&amp;$AV170),D$3,FALSE)),"",VLOOKUP(F$4&amp;$B169,INDIRECT("listResultBlock"&amp;$AV170),D$3,FALSE)),"")</f>
        <v/>
      </c>
      <c r="G170" s="26"/>
      <c r="H170" s="27"/>
      <c r="I170" s="28"/>
      <c r="J170" s="32" t="str">
        <f t="shared" ref="J170" ca="1" si="3260">IF(J$4&lt;=INDIRECT("areaNumBlock"&amp;$AV170),IF( ISBLANK(VLOOKUP($B169&amp;J$4,INDIRECT("listResultBlock"&amp;$AV170),J$3,FALSE)),"",VLOOKUP($B169&amp;J$4,INDIRECT("listResultBlock"&amp;$AV170),J$3,FALSE)),"")</f>
        <v/>
      </c>
      <c r="K170" s="33" t="str">
        <f t="shared" ref="K170" ca="1" si="3261">IF(K$4&lt;=INDIRECT("areaNumBlock"&amp;$AV170),IF( ISBLANK(VLOOKUP($B169&amp;K$4,INDIRECT("listResultBlock"&amp;$AV170),K$3,FALSE)),"",VLOOKUP($B169&amp;K$4,INDIRECT("listResultBlock"&amp;$AV170),K$3,FALSE)),"")</f>
        <v/>
      </c>
      <c r="L170" s="34" t="str">
        <f t="shared" ref="L170" ca="1" si="3262">IF(L$4&lt;=INDIRECT("areaNumBlock"&amp;$AV170),IF( ISBLANK(VLOOKUP($B169&amp;L$4,INDIRECT("listResultBlock"&amp;$AV170),L$3,FALSE)),"",VLOOKUP($B169&amp;L$4,INDIRECT("listResultBlock"&amp;$AV170),L$3,FALSE)),"")</f>
        <v/>
      </c>
      <c r="M170" s="32" t="str">
        <f t="shared" ref="M170" ca="1" si="3263">IF(M$4&lt;=INDIRECT("areaNumBlock"&amp;$AV170),IF( ISBLANK(VLOOKUP($B169&amp;M$4,INDIRECT("listResultBlock"&amp;$AV170),M$3,FALSE)),"",VLOOKUP($B169&amp;M$4,INDIRECT("listResultBlock"&amp;$AV170),M$3,FALSE)),"")</f>
        <v/>
      </c>
      <c r="N170" s="33" t="str">
        <f t="shared" ref="N170" ca="1" si="3264">IF(N$4&lt;=INDIRECT("areaNumBlock"&amp;$AV170),IF( ISBLANK(VLOOKUP($B169&amp;N$4,INDIRECT("listResultBlock"&amp;$AV170),N$3,FALSE)),"",VLOOKUP($B169&amp;N$4,INDIRECT("listResultBlock"&amp;$AV170),N$3,FALSE)),"")</f>
        <v/>
      </c>
      <c r="O170" s="34" t="str">
        <f t="shared" ref="O170" ca="1" si="3265">IF(O$4&lt;=INDIRECT("areaNumBlock"&amp;$AV170),IF( ISBLANK(VLOOKUP($B169&amp;O$4,INDIRECT("listResultBlock"&amp;$AV170),O$3,FALSE)),"",VLOOKUP($B169&amp;O$4,INDIRECT("listResultBlock"&amp;$AV170),O$3,FALSE)),"")</f>
        <v/>
      </c>
      <c r="P170" s="32" t="str">
        <f t="shared" ref="P170" ca="1" si="3266">IF(P$4&lt;=INDIRECT("areaNumBlock"&amp;$AV170),IF( ISBLANK(VLOOKUP($B169&amp;P$4,INDIRECT("listResultBlock"&amp;$AV170),P$3,FALSE)),"",VLOOKUP($B169&amp;P$4,INDIRECT("listResultBlock"&amp;$AV170),P$3,FALSE)),"")</f>
        <v/>
      </c>
      <c r="Q170" s="33" t="str">
        <f t="shared" ref="Q170" ca="1" si="3267">IF(Q$4&lt;=INDIRECT("areaNumBlock"&amp;$AV170),IF( ISBLANK(VLOOKUP($B169&amp;Q$4,INDIRECT("listResultBlock"&amp;$AV170),Q$3,FALSE)),"",VLOOKUP($B169&amp;Q$4,INDIRECT("listResultBlock"&amp;$AV170),Q$3,FALSE)),"")</f>
        <v/>
      </c>
      <c r="R170" s="34" t="str">
        <f t="shared" ref="R170" ca="1" si="3268">IF(R$4&lt;=INDIRECT("areaNumBlock"&amp;$AV170),IF( ISBLANK(VLOOKUP($B169&amp;R$4,INDIRECT("listResultBlock"&amp;$AV170),R$3,FALSE)),"",VLOOKUP($B169&amp;R$4,INDIRECT("listResultBlock"&amp;$AV170),R$3,FALSE)),"")</f>
        <v/>
      </c>
      <c r="S170" s="32" t="str">
        <f t="shared" ref="S170" ca="1" si="3269">IF(S$4&lt;=INDIRECT("areaNumBlock"&amp;$AV170),IF( ISBLANK(VLOOKUP($B169&amp;S$4,INDIRECT("listResultBlock"&amp;$AV170),S$3,FALSE)),"",VLOOKUP($B169&amp;S$4,INDIRECT("listResultBlock"&amp;$AV170),S$3,FALSE)),"")</f>
        <v/>
      </c>
      <c r="T170" s="33" t="str">
        <f t="shared" ref="T170" ca="1" si="3270">IF(T$4&lt;=INDIRECT("areaNumBlock"&amp;$AV170),IF( ISBLANK(VLOOKUP($B169&amp;T$4,INDIRECT("listResultBlock"&amp;$AV170),T$3,FALSE)),"",VLOOKUP($B169&amp;T$4,INDIRECT("listResultBlock"&amp;$AV170),T$3,FALSE)),"")</f>
        <v/>
      </c>
      <c r="U170" s="34" t="str">
        <f t="shared" ref="U170" ca="1" si="3271">IF(U$4&lt;=INDIRECT("areaNumBlock"&amp;$AV170),IF( ISBLANK(VLOOKUP($B169&amp;U$4,INDIRECT("listResultBlock"&amp;$AV170),U$3,FALSE)),"",VLOOKUP($B169&amp;U$4,INDIRECT("listResultBlock"&amp;$AV170),U$3,FALSE)),"")</f>
        <v/>
      </c>
      <c r="V170" s="32" t="str">
        <f t="shared" ref="V170" ca="1" si="3272">IF(V$4&lt;=INDIRECT("areaNumBlock"&amp;$AV170),IF( ISBLANK(VLOOKUP($B169&amp;V$4,INDIRECT("listResultBlock"&amp;$AV170),V$3,FALSE)),"",VLOOKUP($B169&amp;V$4,INDIRECT("listResultBlock"&amp;$AV170),V$3,FALSE)),"")</f>
        <v/>
      </c>
      <c r="W170" s="33" t="str">
        <f t="shared" ref="W170" ca="1" si="3273">IF(W$4&lt;=INDIRECT("areaNumBlock"&amp;$AV170),IF( ISBLANK(VLOOKUP($B169&amp;W$4,INDIRECT("listResultBlock"&amp;$AV170),W$3,FALSE)),"",VLOOKUP($B169&amp;W$4,INDIRECT("listResultBlock"&amp;$AV170),W$3,FALSE)),"")</f>
        <v/>
      </c>
      <c r="X170" s="34" t="str">
        <f t="shared" ref="X170" ca="1" si="3274">IF(X$4&lt;=INDIRECT("areaNumBlock"&amp;$AV170),IF( ISBLANK(VLOOKUP($B169&amp;X$4,INDIRECT("listResultBlock"&amp;$AV170),X$3,FALSE)),"",VLOOKUP($B169&amp;X$4,INDIRECT("listResultBlock"&amp;$AV170),X$3,FALSE)),"")</f>
        <v/>
      </c>
      <c r="Y170" s="32" t="str">
        <f t="shared" ref="Y170" ca="1" si="3275">IF(Y$4&lt;=INDIRECT("areaNumBlock"&amp;$AV170),IF( ISBLANK(VLOOKUP($B169&amp;Y$4,INDIRECT("listResultBlock"&amp;$AV170),Y$3,FALSE)),"",VLOOKUP($B169&amp;Y$4,INDIRECT("listResultBlock"&amp;$AV170),Y$3,FALSE)),"")</f>
        <v/>
      </c>
      <c r="Z170" s="33" t="str">
        <f t="shared" ref="Z170" ca="1" si="3276">IF(Z$4&lt;=INDIRECT("areaNumBlock"&amp;$AV170),IF( ISBLANK(VLOOKUP($B169&amp;Z$4,INDIRECT("listResultBlock"&amp;$AV170),Z$3,FALSE)),"",VLOOKUP($B169&amp;Z$4,INDIRECT("listResultBlock"&amp;$AV170),Z$3,FALSE)),"")</f>
        <v/>
      </c>
      <c r="AA170" s="34" t="str">
        <f t="shared" ref="AA170" ca="1" si="3277">IF(AA$4&lt;=INDIRECT("areaNumBlock"&amp;$AV170),IF( ISBLANK(VLOOKUP($B169&amp;AA$4,INDIRECT("listResultBlock"&amp;$AV170),AA$3,FALSE)),"",VLOOKUP($B169&amp;AA$4,INDIRECT("listResultBlock"&amp;$AV170),AA$3,FALSE)),"")</f>
        <v/>
      </c>
      <c r="AB170" s="32" t="str">
        <f t="shared" ref="AB170" ca="1" si="3278">IF(AB$4&lt;=INDIRECT("areaNumBlock"&amp;$AV170),IF( ISBLANK(VLOOKUP($B169&amp;AB$4,INDIRECT("listResultBlock"&amp;$AV170),AB$3,FALSE)),"",VLOOKUP($B169&amp;AB$4,INDIRECT("listResultBlock"&amp;$AV170),AB$3,FALSE)),"")</f>
        <v/>
      </c>
      <c r="AC170" s="33" t="str">
        <f t="shared" ref="AC170" ca="1" si="3279">IF(AC$4&lt;=INDIRECT("areaNumBlock"&amp;$AV170),IF( ISBLANK(VLOOKUP($B169&amp;AC$4,INDIRECT("listResultBlock"&amp;$AV170),AC$3,FALSE)),"",VLOOKUP($B169&amp;AC$4,INDIRECT("listResultBlock"&amp;$AV170),AC$3,FALSE)),"")</f>
        <v/>
      </c>
      <c r="AD170" s="34" t="str">
        <f t="shared" ref="AD170" ca="1" si="3280">IF(AD$4&lt;=INDIRECT("areaNumBlock"&amp;$AV170),IF( ISBLANK(VLOOKUP($B169&amp;AD$4,INDIRECT("listResultBlock"&amp;$AV170),AD$3,FALSE)),"",VLOOKUP($B169&amp;AD$4,INDIRECT("listResultBlock"&amp;$AV170),AD$3,FALSE)),"")</f>
        <v/>
      </c>
      <c r="AE170" s="32" t="str">
        <f t="shared" ref="AE170" ca="1" si="3281">IF(AE$4&lt;=INDIRECT("areaNumBlock"&amp;$AV170),IF( ISBLANK(VLOOKUP($B169&amp;AE$4,INDIRECT("listResultBlock"&amp;$AV170),AE$3,FALSE)),"",VLOOKUP($B169&amp;AE$4,INDIRECT("listResultBlock"&amp;$AV170),AE$3,FALSE)),"")</f>
        <v/>
      </c>
      <c r="AF170" s="33" t="str">
        <f t="shared" ref="AF170" ca="1" si="3282">IF(AF$4&lt;=INDIRECT("areaNumBlock"&amp;$AV170),IF( ISBLANK(VLOOKUP($B169&amp;AF$4,INDIRECT("listResultBlock"&amp;$AV170),AF$3,FALSE)),"",VLOOKUP($B169&amp;AF$4,INDIRECT("listResultBlock"&amp;$AV170),AF$3,FALSE)),"")</f>
        <v/>
      </c>
      <c r="AG170" s="34" t="str">
        <f t="shared" ref="AG170" ca="1" si="3283">IF(AG$4&lt;=INDIRECT("areaNumBlock"&amp;$AV170),IF( ISBLANK(VLOOKUP($B169&amp;AG$4,INDIRECT("listResultBlock"&amp;$AV170),AG$3,FALSE)),"",VLOOKUP($B169&amp;AG$4,INDIRECT("listResultBlock"&amp;$AV170),AG$3,FALSE)),"")</f>
        <v/>
      </c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105"/>
      <c r="AT170" s="107"/>
      <c r="AU170" s="25">
        <f t="shared" ref="AU170:AV170" si="3284">AU169</f>
        <v>0</v>
      </c>
      <c r="AV170" s="25">
        <f t="shared" si="3284"/>
        <v>8</v>
      </c>
    </row>
    <row r="171" spans="1:48" ht="21" hidden="1" customHeight="1" outlineLevel="1" x14ac:dyDescent="0.4">
      <c r="A171" s="7"/>
      <c r="B171" s="96">
        <v>3</v>
      </c>
      <c r="C171" s="98" t="str">
        <f t="shared" ref="C171" ca="1" si="3285">IF(B171&lt;=INDIRECT("areaNumBlock"&amp;$AV171),INDEX(INDIRECT("listTeamBlock"&amp;$AV171&amp;"b"),B171),"")</f>
        <v/>
      </c>
      <c r="D171" s="108" t="str">
        <f t="shared" ref="D171" ca="1" si="3286">IF(OR(D172="",F172=""),"",IF(D172&gt;F172,"〇",IF(D172&lt;F172,IF(E172="◎","不","×"),"△")))</f>
        <v/>
      </c>
      <c r="E171" s="108"/>
      <c r="F171" s="108"/>
      <c r="G171" s="108" t="str">
        <f t="shared" ref="G171" ca="1" si="3287">IF(OR(G172="",I172=""),"",IF(G172&gt;I172,"〇",IF(G172&lt;I172,IF(H172="◎","不","×"),"△")))</f>
        <v/>
      </c>
      <c r="H171" s="108"/>
      <c r="I171" s="108"/>
      <c r="J171" s="22"/>
      <c r="K171" s="23"/>
      <c r="L171" s="24"/>
      <c r="M171" s="108" t="str">
        <f t="shared" ref="M171" ca="1" si="3288">IF(OR(M172="",O172=""),"",IF(M172&gt;O172,"〇",IF(M172&lt;O172,IF(N172="◎","不","×"),"△")))</f>
        <v/>
      </c>
      <c r="N171" s="108"/>
      <c r="O171" s="108"/>
      <c r="P171" s="108" t="str">
        <f t="shared" ref="P171" ca="1" si="3289">IF(OR(P172="",R172=""),"",IF(P172&gt;R172,"〇",IF(P172&lt;R172,IF(Q172="◎","不","×"),"△")))</f>
        <v/>
      </c>
      <c r="Q171" s="108"/>
      <c r="R171" s="108"/>
      <c r="S171" s="108" t="str">
        <f t="shared" ref="S171" ca="1" si="3290">IF(OR(S172="",U172=""),"",IF(S172&gt;U172,"〇",IF(S172&lt;U172,IF(T172="◎","不","×"),"△")))</f>
        <v/>
      </c>
      <c r="T171" s="108"/>
      <c r="U171" s="108"/>
      <c r="V171" s="108" t="str">
        <f t="shared" ref="V171" ca="1" si="3291">IF(OR(V172="",X172=""),"",IF(V172&gt;X172,"〇",IF(V172&lt;X172,IF(W172="◎","不","×"),"△")))</f>
        <v/>
      </c>
      <c r="W171" s="108"/>
      <c r="X171" s="108"/>
      <c r="Y171" s="108" t="str">
        <f t="shared" ref="Y171" ca="1" si="3292">IF(OR(Y172="",AA172=""),"",IF(Y172&gt;AA172,"〇",IF(Y172&lt;AA172,IF(Z172="◎","不","×"),"△")))</f>
        <v/>
      </c>
      <c r="Z171" s="108"/>
      <c r="AA171" s="108"/>
      <c r="AB171" s="108" t="str">
        <f t="shared" ref="AB171" ca="1" si="3293">IF(OR(AB172="",AD172=""),"",IF(AB172&gt;AD172,"〇",IF(AB172&lt;AD172,IF(AC172="◎","不","×"),"△")))</f>
        <v/>
      </c>
      <c r="AC171" s="108"/>
      <c r="AD171" s="108"/>
      <c r="AE171" s="108" t="str">
        <f t="shared" ref="AE171" ca="1" si="3294">IF(OR(AE172="",AG172=""),"",IF(AE172&gt;AG172,"〇",IF(AE172&lt;AG172,IF(AF172="◎","不","×"),"△")))</f>
        <v/>
      </c>
      <c r="AF171" s="108"/>
      <c r="AG171" s="108"/>
      <c r="AH171" s="95" t="str">
        <f t="shared" ref="AH171" ca="1" si="3295">IF(B171&lt;=INDIRECT("areaNumBlock"&amp;$AV172),SUM(AJ171:AM172),"")</f>
        <v/>
      </c>
      <c r="AI171" s="93" t="str">
        <f t="shared" ref="AI171" ca="1" si="3296">IF(B171&lt;=INDIRECT("areaNumBlock"&amp;$AV172),AJ171*3+AL171-(AM171*4),"")</f>
        <v/>
      </c>
      <c r="AJ171" s="95" t="str">
        <f t="shared" ref="AJ171:AM171" ca="1" si="3297">IF($B171&lt;=INDIRECT("areaNumBlock"&amp;$AV172),COUNTIF($D171:$AG172,AJ$5),"")</f>
        <v/>
      </c>
      <c r="AK171" s="95" t="str">
        <f t="shared" ca="1" si="3297"/>
        <v/>
      </c>
      <c r="AL171" s="95" t="str">
        <f t="shared" ca="1" si="3297"/>
        <v/>
      </c>
      <c r="AM171" s="95" t="str">
        <f t="shared" ca="1" si="3297"/>
        <v/>
      </c>
      <c r="AN171" s="95"/>
      <c r="AO171" s="93" t="str">
        <f t="shared" ref="AO171" ca="1" si="3298">IF(B171&lt;=INDIRECT("areaNumBlock"&amp;$AV172),AP171-AQ171,"")</f>
        <v/>
      </c>
      <c r="AP171" s="95" t="str">
        <f t="shared" ref="AP171" ca="1" si="3299">IF(B171&lt;=INDIRECT("areaNumBlock"&amp;$AV172),SUM(D172,G172,J172,M172,P172,S172,V172,Y172,AB172,AE172),"")</f>
        <v/>
      </c>
      <c r="AQ171" s="95" t="str">
        <f t="shared" ref="AQ171" ca="1" si="3300">IF(B171&lt;=INDIRECT("areaNumBlock"&amp;$AV172),SUM(F172,I172,L172,O172,R172,U172,X172,AA172,AD172,AG172),"")</f>
        <v/>
      </c>
      <c r="AR171" s="95"/>
      <c r="AS171" s="104" t="str">
        <f t="shared" ref="AS171" ca="1" si="3301">IF(AND(AU171=1,B171&lt;=INDIRECT("areaNumBlock"&amp;$AV172)),RANK(AT171,INDIRECT("areaRank"&amp;$AV172),0),"")</f>
        <v/>
      </c>
      <c r="AT171" s="106" t="str">
        <f t="shared" ref="AT171" ca="1" si="3302">IF(B171&lt;=INDIRECT("areaNumBlock"&amp;$AV172),AI171*1000000+AN171*100000+AO171*1000+AP171*10+AR171,"")</f>
        <v/>
      </c>
      <c r="AU171" s="25">
        <f t="shared" ref="AU171:AV171" si="3303">AU170</f>
        <v>0</v>
      </c>
      <c r="AV171" s="25">
        <f t="shared" si="3303"/>
        <v>8</v>
      </c>
    </row>
    <row r="172" spans="1:48" ht="21" hidden="1" customHeight="1" outlineLevel="1" x14ac:dyDescent="0.4">
      <c r="A172" s="7"/>
      <c r="B172" s="97"/>
      <c r="C172" s="99"/>
      <c r="D172" s="35" t="str">
        <f t="shared" ref="D172" ca="1" si="3304">IF($B171&lt;=INDIRECT("areaNumBlock"&amp;$AV172),IF( ISBLANK(VLOOKUP(D$4&amp;$B171,INDIRECT("listResultBlock"&amp;$AV172),F$3,FALSE)),"",VLOOKUP(D$4&amp;$B171,INDIRECT("listResultBlock"&amp;$AV172),F$3,FALSE)),"")</f>
        <v/>
      </c>
      <c r="E172" s="36" t="str">
        <f t="shared" ref="E172" ca="1" si="3305">IF($B171&lt;=INDIRECT("areaNumBlock"&amp;$AV172),IF( ISBLANK(VLOOKUP(E$4&amp;$B171,INDIRECT("listResultBlock"&amp;$AV172),E$3,FALSE)),"",VLOOKUP(E$4&amp;$B171,INDIRECT("listResultBlock"&amp;$AV172),E$3,FALSE)),"")</f>
        <v/>
      </c>
      <c r="F172" s="37" t="str">
        <f t="shared" ref="F172" ca="1" si="3306">IF($B171&lt;=INDIRECT("areaNumBlock"&amp;$AV172),IF( ISBLANK(VLOOKUP(F$4&amp;$B171,INDIRECT("listResultBlock"&amp;$AV172),D$3,FALSE)),"",VLOOKUP(F$4&amp;$B171,INDIRECT("listResultBlock"&amp;$AV172),D$3,FALSE)),"")</f>
        <v/>
      </c>
      <c r="G172" s="35" t="str">
        <f t="shared" ref="G172" ca="1" si="3307">IF($B171&lt;=INDIRECT("areaNumBlock"&amp;$AV172),IF( ISBLANK(VLOOKUP(G$4&amp;$B171,INDIRECT("listResultBlock"&amp;$AV172),I$3,FALSE)),"",VLOOKUP(G$4&amp;$B171,INDIRECT("listResultBlock"&amp;$AV172),I$3,FALSE)),"")</f>
        <v/>
      </c>
      <c r="H172" s="36" t="str">
        <f t="shared" ref="H172" ca="1" si="3308">IF($B171&lt;=INDIRECT("areaNumBlock"&amp;$AV172),IF( ISBLANK(VLOOKUP(H$4&amp;$B171,INDIRECT("listResultBlock"&amp;$AV172),H$3,FALSE)),"",VLOOKUP(H$4&amp;$B171,INDIRECT("listResultBlock"&amp;$AV172),H$3,FALSE)),"")</f>
        <v/>
      </c>
      <c r="I172" s="37" t="str">
        <f t="shared" ref="I172" ca="1" si="3309">IF($B171&lt;=INDIRECT("areaNumBlock"&amp;$AV172),IF( ISBLANK(VLOOKUP(I$4&amp;$B171,INDIRECT("listResultBlock"&amp;$AV172),G$3,FALSE)),"",VLOOKUP(I$4&amp;$B171,INDIRECT("listResultBlock"&amp;$AV172),G$3,FALSE)),"")</f>
        <v/>
      </c>
      <c r="J172" s="26"/>
      <c r="K172" s="27"/>
      <c r="L172" s="28"/>
      <c r="M172" s="35" t="str">
        <f t="shared" ref="M172" ca="1" si="3310">IF(M$4&lt;=INDIRECT("areaNumBlock"&amp;$AV172),IF( ISBLANK(VLOOKUP($B171&amp;M$4,INDIRECT("listResultBlock"&amp;$AV172),M$3,FALSE)),"",VLOOKUP($B171&amp;M$4,INDIRECT("listResultBlock"&amp;$AV172),M$3,FALSE)),"")</f>
        <v/>
      </c>
      <c r="N172" s="36" t="str">
        <f t="shared" ref="N172" ca="1" si="3311">IF(N$4&lt;=INDIRECT("areaNumBlock"&amp;$AV172),IF( ISBLANK(VLOOKUP($B171&amp;N$4,INDIRECT("listResultBlock"&amp;$AV172),N$3,FALSE)),"",VLOOKUP($B171&amp;N$4,INDIRECT("listResultBlock"&amp;$AV172),N$3,FALSE)),"")</f>
        <v/>
      </c>
      <c r="O172" s="37" t="str">
        <f t="shared" ref="O172" ca="1" si="3312">IF(O$4&lt;=INDIRECT("areaNumBlock"&amp;$AV172),IF( ISBLANK(VLOOKUP($B171&amp;O$4,INDIRECT("listResultBlock"&amp;$AV172),O$3,FALSE)),"",VLOOKUP($B171&amp;O$4,INDIRECT("listResultBlock"&amp;$AV172),O$3,FALSE)),"")</f>
        <v/>
      </c>
      <c r="P172" s="35" t="str">
        <f t="shared" ref="P172" ca="1" si="3313">IF(P$4&lt;=INDIRECT("areaNumBlock"&amp;$AV172),IF( ISBLANK(VLOOKUP($B171&amp;P$4,INDIRECT("listResultBlock"&amp;$AV172),P$3,FALSE)),"",VLOOKUP($B171&amp;P$4,INDIRECT("listResultBlock"&amp;$AV172),P$3,FALSE)),"")</f>
        <v/>
      </c>
      <c r="Q172" s="36" t="str">
        <f t="shared" ref="Q172" ca="1" si="3314">IF(Q$4&lt;=INDIRECT("areaNumBlock"&amp;$AV172),IF( ISBLANK(VLOOKUP($B171&amp;Q$4,INDIRECT("listResultBlock"&amp;$AV172),Q$3,FALSE)),"",VLOOKUP($B171&amp;Q$4,INDIRECT("listResultBlock"&amp;$AV172),Q$3,FALSE)),"")</f>
        <v/>
      </c>
      <c r="R172" s="37" t="str">
        <f t="shared" ref="R172" ca="1" si="3315">IF(R$4&lt;=INDIRECT("areaNumBlock"&amp;$AV172),IF( ISBLANK(VLOOKUP($B171&amp;R$4,INDIRECT("listResultBlock"&amp;$AV172),R$3,FALSE)),"",VLOOKUP($B171&amp;R$4,INDIRECT("listResultBlock"&amp;$AV172),R$3,FALSE)),"")</f>
        <v/>
      </c>
      <c r="S172" s="35" t="str">
        <f t="shared" ref="S172" ca="1" si="3316">IF(S$4&lt;=INDIRECT("areaNumBlock"&amp;$AV172),IF( ISBLANK(VLOOKUP($B171&amp;S$4,INDIRECT("listResultBlock"&amp;$AV172),S$3,FALSE)),"",VLOOKUP($B171&amp;S$4,INDIRECT("listResultBlock"&amp;$AV172),S$3,FALSE)),"")</f>
        <v/>
      </c>
      <c r="T172" s="36" t="str">
        <f t="shared" ref="T172" ca="1" si="3317">IF(T$4&lt;=INDIRECT("areaNumBlock"&amp;$AV172),IF( ISBLANK(VLOOKUP($B171&amp;T$4,INDIRECT("listResultBlock"&amp;$AV172),T$3,FALSE)),"",VLOOKUP($B171&amp;T$4,INDIRECT("listResultBlock"&amp;$AV172),T$3,FALSE)),"")</f>
        <v/>
      </c>
      <c r="U172" s="37" t="str">
        <f t="shared" ref="U172" ca="1" si="3318">IF(U$4&lt;=INDIRECT("areaNumBlock"&amp;$AV172),IF( ISBLANK(VLOOKUP($B171&amp;U$4,INDIRECT("listResultBlock"&amp;$AV172),U$3,FALSE)),"",VLOOKUP($B171&amp;U$4,INDIRECT("listResultBlock"&amp;$AV172),U$3,FALSE)),"")</f>
        <v/>
      </c>
      <c r="V172" s="35" t="str">
        <f t="shared" ref="V172" ca="1" si="3319">IF(V$4&lt;=INDIRECT("areaNumBlock"&amp;$AV172),IF( ISBLANK(VLOOKUP($B171&amp;V$4,INDIRECT("listResultBlock"&amp;$AV172),V$3,FALSE)),"",VLOOKUP($B171&amp;V$4,INDIRECT("listResultBlock"&amp;$AV172),V$3,FALSE)),"")</f>
        <v/>
      </c>
      <c r="W172" s="36" t="str">
        <f t="shared" ref="W172" ca="1" si="3320">IF(W$4&lt;=INDIRECT("areaNumBlock"&amp;$AV172),IF( ISBLANK(VLOOKUP($B171&amp;W$4,INDIRECT("listResultBlock"&amp;$AV172),W$3,FALSE)),"",VLOOKUP($B171&amp;W$4,INDIRECT("listResultBlock"&amp;$AV172),W$3,FALSE)),"")</f>
        <v/>
      </c>
      <c r="X172" s="37" t="str">
        <f t="shared" ref="X172" ca="1" si="3321">IF(X$4&lt;=INDIRECT("areaNumBlock"&amp;$AV172),IF( ISBLANK(VLOOKUP($B171&amp;X$4,INDIRECT("listResultBlock"&amp;$AV172),X$3,FALSE)),"",VLOOKUP($B171&amp;X$4,INDIRECT("listResultBlock"&amp;$AV172),X$3,FALSE)),"")</f>
        <v/>
      </c>
      <c r="Y172" s="35" t="str">
        <f t="shared" ref="Y172" ca="1" si="3322">IF(Y$4&lt;=INDIRECT("areaNumBlock"&amp;$AV172),IF( ISBLANK(VLOOKUP($B171&amp;Y$4,INDIRECT("listResultBlock"&amp;$AV172),Y$3,FALSE)),"",VLOOKUP($B171&amp;Y$4,INDIRECT("listResultBlock"&amp;$AV172),Y$3,FALSE)),"")</f>
        <v/>
      </c>
      <c r="Z172" s="36" t="str">
        <f t="shared" ref="Z172" ca="1" si="3323">IF(Z$4&lt;=INDIRECT("areaNumBlock"&amp;$AV172),IF( ISBLANK(VLOOKUP($B171&amp;Z$4,INDIRECT("listResultBlock"&amp;$AV172),Z$3,FALSE)),"",VLOOKUP($B171&amp;Z$4,INDIRECT("listResultBlock"&amp;$AV172),Z$3,FALSE)),"")</f>
        <v/>
      </c>
      <c r="AA172" s="37" t="str">
        <f t="shared" ref="AA172" ca="1" si="3324">IF(AA$4&lt;=INDIRECT("areaNumBlock"&amp;$AV172),IF( ISBLANK(VLOOKUP($B171&amp;AA$4,INDIRECT("listResultBlock"&amp;$AV172),AA$3,FALSE)),"",VLOOKUP($B171&amp;AA$4,INDIRECT("listResultBlock"&amp;$AV172),AA$3,FALSE)),"")</f>
        <v/>
      </c>
      <c r="AB172" s="35" t="str">
        <f t="shared" ref="AB172" ca="1" si="3325">IF(AB$4&lt;=INDIRECT("areaNumBlock"&amp;$AV172),IF( ISBLANK(VLOOKUP($B171&amp;AB$4,INDIRECT("listResultBlock"&amp;$AV172),AB$3,FALSE)),"",VLOOKUP($B171&amp;AB$4,INDIRECT("listResultBlock"&amp;$AV172),AB$3,FALSE)),"")</f>
        <v/>
      </c>
      <c r="AC172" s="36" t="str">
        <f t="shared" ref="AC172" ca="1" si="3326">IF(AC$4&lt;=INDIRECT("areaNumBlock"&amp;$AV172),IF( ISBLANK(VLOOKUP($B171&amp;AC$4,INDIRECT("listResultBlock"&amp;$AV172),AC$3,FALSE)),"",VLOOKUP($B171&amp;AC$4,INDIRECT("listResultBlock"&amp;$AV172),AC$3,FALSE)),"")</f>
        <v/>
      </c>
      <c r="AD172" s="37" t="str">
        <f t="shared" ref="AD172" ca="1" si="3327">IF(AD$4&lt;=INDIRECT("areaNumBlock"&amp;$AV172),IF( ISBLANK(VLOOKUP($B171&amp;AD$4,INDIRECT("listResultBlock"&amp;$AV172),AD$3,FALSE)),"",VLOOKUP($B171&amp;AD$4,INDIRECT("listResultBlock"&amp;$AV172),AD$3,FALSE)),"")</f>
        <v/>
      </c>
      <c r="AE172" s="35" t="str">
        <f t="shared" ref="AE172" ca="1" si="3328">IF(AE$4&lt;=INDIRECT("areaNumBlock"&amp;$AV172),IF( ISBLANK(VLOOKUP($B171&amp;AE$4,INDIRECT("listResultBlock"&amp;$AV172),AE$3,FALSE)),"",VLOOKUP($B171&amp;AE$4,INDIRECT("listResultBlock"&amp;$AV172),AE$3,FALSE)),"")</f>
        <v/>
      </c>
      <c r="AF172" s="36" t="str">
        <f t="shared" ref="AF172" ca="1" si="3329">IF(AF$4&lt;=INDIRECT("areaNumBlock"&amp;$AV172),IF( ISBLANK(VLOOKUP($B171&amp;AF$4,INDIRECT("listResultBlock"&amp;$AV172),AF$3,FALSE)),"",VLOOKUP($B171&amp;AF$4,INDIRECT("listResultBlock"&amp;$AV172),AF$3,FALSE)),"")</f>
        <v/>
      </c>
      <c r="AG172" s="37" t="str">
        <f t="shared" ref="AG172" ca="1" si="3330">IF(AG$4&lt;=INDIRECT("areaNumBlock"&amp;$AV172),IF( ISBLANK(VLOOKUP($B171&amp;AG$4,INDIRECT("listResultBlock"&amp;$AV172),AG$3,FALSE)),"",VLOOKUP($B171&amp;AG$4,INDIRECT("listResultBlock"&amp;$AV172),AG$3,FALSE)),"")</f>
        <v/>
      </c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105"/>
      <c r="AT172" s="107"/>
      <c r="AU172" s="25">
        <f t="shared" ref="AU172:AV172" si="3331">AU171</f>
        <v>0</v>
      </c>
      <c r="AV172" s="25">
        <f t="shared" si="3331"/>
        <v>8</v>
      </c>
    </row>
    <row r="173" spans="1:48" ht="21" hidden="1" customHeight="1" outlineLevel="1" x14ac:dyDescent="0.4">
      <c r="A173" s="7"/>
      <c r="B173" s="96">
        <v>4</v>
      </c>
      <c r="C173" s="98" t="str">
        <f t="shared" ref="C173" ca="1" si="3332">IF(B173&lt;=INDIRECT("areaNumBlock"&amp;$AV173),INDEX(INDIRECT("listTeamBlock"&amp;$AV173&amp;"b"),B173),"")</f>
        <v/>
      </c>
      <c r="D173" s="100" t="str">
        <f t="shared" ref="D173" ca="1" si="3333">IF(OR(D174="",F174=""),"",IF(D174&gt;F174,"〇",IF(D174&lt;F174,IF(E174="◎","不","×"),"△")))</f>
        <v/>
      </c>
      <c r="E173" s="100"/>
      <c r="F173" s="100"/>
      <c r="G173" s="100" t="str">
        <f t="shared" ref="G173" ca="1" si="3334">IF(OR(G174="",I174=""),"",IF(G174&gt;I174,"〇",IF(G174&lt;I174,IF(H174="◎","不","×"),"△")))</f>
        <v/>
      </c>
      <c r="H173" s="100"/>
      <c r="I173" s="100"/>
      <c r="J173" s="100" t="str">
        <f t="shared" ref="J173" ca="1" si="3335">IF(OR(J174="",L174=""),"",IF(J174&gt;L174,"〇",IF(J174&lt;L174,IF(K174="◎","不","×"),"△")))</f>
        <v/>
      </c>
      <c r="K173" s="100"/>
      <c r="L173" s="100"/>
      <c r="M173" s="22"/>
      <c r="N173" s="23"/>
      <c r="O173" s="24"/>
      <c r="P173" s="100" t="str">
        <f t="shared" ref="P173" ca="1" si="3336">IF(OR(P174="",R174=""),"",IF(P174&gt;R174,"〇",IF(P174&lt;R174,IF(Q174="◎","不","×"),"△")))</f>
        <v/>
      </c>
      <c r="Q173" s="100"/>
      <c r="R173" s="100"/>
      <c r="S173" s="100" t="str">
        <f t="shared" ref="S173" ca="1" si="3337">IF(OR(S174="",U174=""),"",IF(S174&gt;U174,"〇",IF(S174&lt;U174,IF(T174="◎","不","×"),"△")))</f>
        <v/>
      </c>
      <c r="T173" s="100"/>
      <c r="U173" s="100"/>
      <c r="V173" s="100" t="str">
        <f t="shared" ref="V173" ca="1" si="3338">IF(OR(V174="",X174=""),"",IF(V174&gt;X174,"〇",IF(V174&lt;X174,IF(W174="◎","不","×"),"△")))</f>
        <v/>
      </c>
      <c r="W173" s="100"/>
      <c r="X173" s="100"/>
      <c r="Y173" s="100" t="str">
        <f t="shared" ref="Y173" ca="1" si="3339">IF(OR(Y174="",AA174=""),"",IF(Y174&gt;AA174,"〇",IF(Y174&lt;AA174,IF(Z174="◎","不","×"),"△")))</f>
        <v/>
      </c>
      <c r="Z173" s="100"/>
      <c r="AA173" s="100"/>
      <c r="AB173" s="100" t="str">
        <f t="shared" ref="AB173" ca="1" si="3340">IF(OR(AB174="",AD174=""),"",IF(AB174&gt;AD174,"〇",IF(AB174&lt;AD174,IF(AC174="◎","不","×"),"△")))</f>
        <v/>
      </c>
      <c r="AC173" s="100"/>
      <c r="AD173" s="100"/>
      <c r="AE173" s="100" t="str">
        <f t="shared" ref="AE173" ca="1" si="3341">IF(OR(AE174="",AG174=""),"",IF(AE174&gt;AG174,"〇",IF(AE174&lt;AG174,IF(AF174="◎","不","×"),"△")))</f>
        <v/>
      </c>
      <c r="AF173" s="100"/>
      <c r="AG173" s="100"/>
      <c r="AH173" s="95" t="str">
        <f t="shared" ref="AH173" ca="1" si="3342">IF(B173&lt;=INDIRECT("areaNumBlock"&amp;$AV174),SUM(AJ173:AM174),"")</f>
        <v/>
      </c>
      <c r="AI173" s="93" t="str">
        <f t="shared" ref="AI173" ca="1" si="3343">IF(B173&lt;=INDIRECT("areaNumBlock"&amp;$AV174),AJ173*3+AL173-(AM173*4),"")</f>
        <v/>
      </c>
      <c r="AJ173" s="95" t="str">
        <f t="shared" ref="AJ173:AM173" ca="1" si="3344">IF($B173&lt;=INDIRECT("areaNumBlock"&amp;$AV174),COUNTIF($D173:$AG174,AJ$5),"")</f>
        <v/>
      </c>
      <c r="AK173" s="95" t="str">
        <f t="shared" ca="1" si="3344"/>
        <v/>
      </c>
      <c r="AL173" s="95" t="str">
        <f t="shared" ca="1" si="3344"/>
        <v/>
      </c>
      <c r="AM173" s="95" t="str">
        <f t="shared" ca="1" si="3344"/>
        <v/>
      </c>
      <c r="AN173" s="95"/>
      <c r="AO173" s="93" t="str">
        <f t="shared" ref="AO173" ca="1" si="3345">IF(B173&lt;=INDIRECT("areaNumBlock"&amp;$AV174),AP173-AQ173,"")</f>
        <v/>
      </c>
      <c r="AP173" s="95" t="str">
        <f t="shared" ref="AP173" ca="1" si="3346">IF(B173&lt;=INDIRECT("areaNumBlock"&amp;$AV174),SUM(D174,G174,J174,M174,P174,S174,V174,Y174,AB174,AE174),"")</f>
        <v/>
      </c>
      <c r="AQ173" s="95" t="str">
        <f t="shared" ref="AQ173" ca="1" si="3347">IF(B173&lt;=INDIRECT("areaNumBlock"&amp;$AV174),SUM(F174,I174,L174,O174,R174,U174,X174,AA174,AD174,AG174),"")</f>
        <v/>
      </c>
      <c r="AR173" s="95"/>
      <c r="AS173" s="104" t="str">
        <f t="shared" ref="AS173" ca="1" si="3348">IF(AND(AU173=1,B173&lt;=INDIRECT("areaNumBlock"&amp;$AV174)),RANK(AT173,INDIRECT("areaRank"&amp;$AV174),0),"")</f>
        <v/>
      </c>
      <c r="AT173" s="106" t="str">
        <f t="shared" ref="AT173" ca="1" si="3349">IF(B173&lt;=INDIRECT("areaNumBlock"&amp;$AV174),AI173*1000000+AN173*100000+AO173*1000+AP173*10+AR173,"")</f>
        <v/>
      </c>
      <c r="AU173" s="25">
        <f t="shared" ref="AU173:AV173" si="3350">AU172</f>
        <v>0</v>
      </c>
      <c r="AV173" s="25">
        <f t="shared" si="3350"/>
        <v>8</v>
      </c>
    </row>
    <row r="174" spans="1:48" ht="21" hidden="1" customHeight="1" outlineLevel="1" x14ac:dyDescent="0.4">
      <c r="A174" s="7"/>
      <c r="B174" s="97"/>
      <c r="C174" s="99"/>
      <c r="D174" s="32" t="str">
        <f t="shared" ref="D174" ca="1" si="3351">IF($B173&lt;=INDIRECT("areaNumBlock"&amp;$AV174),IF( ISBLANK(VLOOKUP(D$4&amp;$B173,INDIRECT("listResultBlock"&amp;$AV174),F$3,FALSE)),"",VLOOKUP(D$4&amp;$B173,INDIRECT("listResultBlock"&amp;$AV174),F$3,FALSE)),"")</f>
        <v/>
      </c>
      <c r="E174" s="33" t="str">
        <f t="shared" ref="E174" ca="1" si="3352">IF($B173&lt;=INDIRECT("areaNumBlock"&amp;$AV174),IF( ISBLANK(VLOOKUP(E$4&amp;$B173,INDIRECT("listResultBlock"&amp;$AV174),E$3,FALSE)),"",VLOOKUP(E$4&amp;$B173,INDIRECT("listResultBlock"&amp;$AV174),E$3,FALSE)),"")</f>
        <v/>
      </c>
      <c r="F174" s="34" t="str">
        <f t="shared" ref="F174" ca="1" si="3353">IF($B173&lt;=INDIRECT("areaNumBlock"&amp;$AV174),IF( ISBLANK(VLOOKUP(F$4&amp;$B173,INDIRECT("listResultBlock"&amp;$AV174),D$3,FALSE)),"",VLOOKUP(F$4&amp;$B173,INDIRECT("listResultBlock"&amp;$AV174),D$3,FALSE)),"")</f>
        <v/>
      </c>
      <c r="G174" s="32" t="str">
        <f t="shared" ref="G174" ca="1" si="3354">IF($B173&lt;=INDIRECT("areaNumBlock"&amp;$AV174),IF( ISBLANK(VLOOKUP(G$4&amp;$B173,INDIRECT("listResultBlock"&amp;$AV174),I$3,FALSE)),"",VLOOKUP(G$4&amp;$B173,INDIRECT("listResultBlock"&amp;$AV174),I$3,FALSE)),"")</f>
        <v/>
      </c>
      <c r="H174" s="33" t="str">
        <f t="shared" ref="H174" ca="1" si="3355">IF($B173&lt;=INDIRECT("areaNumBlock"&amp;$AV174),IF( ISBLANK(VLOOKUP(H$4&amp;$B173,INDIRECT("listResultBlock"&amp;$AV174),H$3,FALSE)),"",VLOOKUP(H$4&amp;$B173,INDIRECT("listResultBlock"&amp;$AV174),H$3,FALSE)),"")</f>
        <v/>
      </c>
      <c r="I174" s="34" t="str">
        <f t="shared" ref="I174" ca="1" si="3356">IF($B173&lt;=INDIRECT("areaNumBlock"&amp;$AV174),IF( ISBLANK(VLOOKUP(I$4&amp;$B173,INDIRECT("listResultBlock"&amp;$AV174),G$3,FALSE)),"",VLOOKUP(I$4&amp;$B173,INDIRECT("listResultBlock"&amp;$AV174),G$3,FALSE)),"")</f>
        <v/>
      </c>
      <c r="J174" s="32" t="str">
        <f t="shared" ref="J174" ca="1" si="3357">IF($B173&lt;=INDIRECT("areaNumBlock"&amp;$AV174),IF( ISBLANK(VLOOKUP(J$4&amp;$B173,INDIRECT("listResultBlock"&amp;$AV174),L$3,FALSE)),"",VLOOKUP(J$4&amp;$B173,INDIRECT("listResultBlock"&amp;$AV174),L$3,FALSE)),"")</f>
        <v/>
      </c>
      <c r="K174" s="33" t="str">
        <f t="shared" ref="K174" ca="1" si="3358">IF($B173&lt;=INDIRECT("areaNumBlock"&amp;$AV174),IF( ISBLANK(VLOOKUP(K$4&amp;$B173,INDIRECT("listResultBlock"&amp;$AV174),K$3,FALSE)),"",VLOOKUP(K$4&amp;$B173,INDIRECT("listResultBlock"&amp;$AV174),K$3,FALSE)),"")</f>
        <v/>
      </c>
      <c r="L174" s="34" t="str">
        <f t="shared" ref="L174" ca="1" si="3359">IF($B173&lt;=INDIRECT("areaNumBlock"&amp;$AV174),IF( ISBLANK(VLOOKUP(L$4&amp;$B173,INDIRECT("listResultBlock"&amp;$AV174),J$3,FALSE)),"",VLOOKUP(L$4&amp;$B173,INDIRECT("listResultBlock"&amp;$AV174),J$3,FALSE)),"")</f>
        <v/>
      </c>
      <c r="M174" s="26"/>
      <c r="N174" s="27"/>
      <c r="O174" s="28"/>
      <c r="P174" s="32" t="str">
        <f t="shared" ref="P174" ca="1" si="3360">IF(P$4&lt;=INDIRECT("areaNumBlock"&amp;$AV174),IF( ISBLANK(VLOOKUP($B173&amp;P$4,INDIRECT("listResultBlock"&amp;$AV174),P$3,FALSE)),"",VLOOKUP($B173&amp;P$4,INDIRECT("listResultBlock"&amp;$AV174),P$3,FALSE)),"")</f>
        <v/>
      </c>
      <c r="Q174" s="33" t="str">
        <f t="shared" ref="Q174" ca="1" si="3361">IF(Q$4&lt;=INDIRECT("areaNumBlock"&amp;$AV174),IF( ISBLANK(VLOOKUP($B173&amp;Q$4,INDIRECT("listResultBlock"&amp;$AV174),Q$3,FALSE)),"",VLOOKUP($B173&amp;Q$4,INDIRECT("listResultBlock"&amp;$AV174),Q$3,FALSE)),"")</f>
        <v/>
      </c>
      <c r="R174" s="34" t="str">
        <f t="shared" ref="R174" ca="1" si="3362">IF(R$4&lt;=INDIRECT("areaNumBlock"&amp;$AV174),IF( ISBLANK(VLOOKUP($B173&amp;R$4,INDIRECT("listResultBlock"&amp;$AV174),R$3,FALSE)),"",VLOOKUP($B173&amp;R$4,INDIRECT("listResultBlock"&amp;$AV174),R$3,FALSE)),"")</f>
        <v/>
      </c>
      <c r="S174" s="32" t="str">
        <f t="shared" ref="S174" ca="1" si="3363">IF(S$4&lt;=INDIRECT("areaNumBlock"&amp;$AV174),IF( ISBLANK(VLOOKUP($B173&amp;S$4,INDIRECT("listResultBlock"&amp;$AV174),S$3,FALSE)),"",VLOOKUP($B173&amp;S$4,INDIRECT("listResultBlock"&amp;$AV174),S$3,FALSE)),"")</f>
        <v/>
      </c>
      <c r="T174" s="33" t="str">
        <f t="shared" ref="T174" ca="1" si="3364">IF(T$4&lt;=INDIRECT("areaNumBlock"&amp;$AV174),IF( ISBLANK(VLOOKUP($B173&amp;T$4,INDIRECT("listResultBlock"&amp;$AV174),T$3,FALSE)),"",VLOOKUP($B173&amp;T$4,INDIRECT("listResultBlock"&amp;$AV174),T$3,FALSE)),"")</f>
        <v/>
      </c>
      <c r="U174" s="34" t="str">
        <f t="shared" ref="U174" ca="1" si="3365">IF(U$4&lt;=INDIRECT("areaNumBlock"&amp;$AV174),IF( ISBLANK(VLOOKUP($B173&amp;U$4,INDIRECT("listResultBlock"&amp;$AV174),U$3,FALSE)),"",VLOOKUP($B173&amp;U$4,INDIRECT("listResultBlock"&amp;$AV174),U$3,FALSE)),"")</f>
        <v/>
      </c>
      <c r="V174" s="32" t="str">
        <f t="shared" ref="V174" ca="1" si="3366">IF(V$4&lt;=INDIRECT("areaNumBlock"&amp;$AV174),IF( ISBLANK(VLOOKUP($B173&amp;V$4,INDIRECT("listResultBlock"&amp;$AV174),V$3,FALSE)),"",VLOOKUP($B173&amp;V$4,INDIRECT("listResultBlock"&amp;$AV174),V$3,FALSE)),"")</f>
        <v/>
      </c>
      <c r="W174" s="33" t="str">
        <f t="shared" ref="W174" ca="1" si="3367">IF(W$4&lt;=INDIRECT("areaNumBlock"&amp;$AV174),IF( ISBLANK(VLOOKUP($B173&amp;W$4,INDIRECT("listResultBlock"&amp;$AV174),W$3,FALSE)),"",VLOOKUP($B173&amp;W$4,INDIRECT("listResultBlock"&amp;$AV174),W$3,FALSE)),"")</f>
        <v/>
      </c>
      <c r="X174" s="34" t="str">
        <f t="shared" ref="X174" ca="1" si="3368">IF(X$4&lt;=INDIRECT("areaNumBlock"&amp;$AV174),IF( ISBLANK(VLOOKUP($B173&amp;X$4,INDIRECT("listResultBlock"&amp;$AV174),X$3,FALSE)),"",VLOOKUP($B173&amp;X$4,INDIRECT("listResultBlock"&amp;$AV174),X$3,FALSE)),"")</f>
        <v/>
      </c>
      <c r="Y174" s="32" t="str">
        <f t="shared" ref="Y174" ca="1" si="3369">IF(Y$4&lt;=INDIRECT("areaNumBlock"&amp;$AV174),IF( ISBLANK(VLOOKUP($B173&amp;Y$4,INDIRECT("listResultBlock"&amp;$AV174),Y$3,FALSE)),"",VLOOKUP($B173&amp;Y$4,INDIRECT("listResultBlock"&amp;$AV174),Y$3,FALSE)),"")</f>
        <v/>
      </c>
      <c r="Z174" s="33" t="str">
        <f t="shared" ref="Z174" ca="1" si="3370">IF(Z$4&lt;=INDIRECT("areaNumBlock"&amp;$AV174),IF( ISBLANK(VLOOKUP($B173&amp;Z$4,INDIRECT("listResultBlock"&amp;$AV174),Z$3,FALSE)),"",VLOOKUP($B173&amp;Z$4,INDIRECT("listResultBlock"&amp;$AV174),Z$3,FALSE)),"")</f>
        <v/>
      </c>
      <c r="AA174" s="34" t="str">
        <f t="shared" ref="AA174" ca="1" si="3371">IF(AA$4&lt;=INDIRECT("areaNumBlock"&amp;$AV174),IF( ISBLANK(VLOOKUP($B173&amp;AA$4,INDIRECT("listResultBlock"&amp;$AV174),AA$3,FALSE)),"",VLOOKUP($B173&amp;AA$4,INDIRECT("listResultBlock"&amp;$AV174),AA$3,FALSE)),"")</f>
        <v/>
      </c>
      <c r="AB174" s="32" t="str">
        <f t="shared" ref="AB174" ca="1" si="3372">IF(AB$4&lt;=INDIRECT("areaNumBlock"&amp;$AV174),IF( ISBLANK(VLOOKUP($B173&amp;AB$4,INDIRECT("listResultBlock"&amp;$AV174),AB$3,FALSE)),"",VLOOKUP($B173&amp;AB$4,INDIRECT("listResultBlock"&amp;$AV174),AB$3,FALSE)),"")</f>
        <v/>
      </c>
      <c r="AC174" s="33" t="str">
        <f t="shared" ref="AC174" ca="1" si="3373">IF(AC$4&lt;=INDIRECT("areaNumBlock"&amp;$AV174),IF( ISBLANK(VLOOKUP($B173&amp;AC$4,INDIRECT("listResultBlock"&amp;$AV174),AC$3,FALSE)),"",VLOOKUP($B173&amp;AC$4,INDIRECT("listResultBlock"&amp;$AV174),AC$3,FALSE)),"")</f>
        <v/>
      </c>
      <c r="AD174" s="34" t="str">
        <f t="shared" ref="AD174" ca="1" si="3374">IF(AD$4&lt;=INDIRECT("areaNumBlock"&amp;$AV174),IF( ISBLANK(VLOOKUP($B173&amp;AD$4,INDIRECT("listResultBlock"&amp;$AV174),AD$3,FALSE)),"",VLOOKUP($B173&amp;AD$4,INDIRECT("listResultBlock"&amp;$AV174),AD$3,FALSE)),"")</f>
        <v/>
      </c>
      <c r="AE174" s="32" t="str">
        <f t="shared" ref="AE174" ca="1" si="3375">IF(AE$4&lt;=INDIRECT("areaNumBlock"&amp;$AV174),IF( ISBLANK(VLOOKUP($B173&amp;AE$4,INDIRECT("listResultBlock"&amp;$AV174),AE$3,FALSE)),"",VLOOKUP($B173&amp;AE$4,INDIRECT("listResultBlock"&amp;$AV174),AE$3,FALSE)),"")</f>
        <v/>
      </c>
      <c r="AF174" s="33" t="str">
        <f t="shared" ref="AF174" ca="1" si="3376">IF(AF$4&lt;=INDIRECT("areaNumBlock"&amp;$AV174),IF( ISBLANK(VLOOKUP($B173&amp;AF$4,INDIRECT("listResultBlock"&amp;$AV174),AF$3,FALSE)),"",VLOOKUP($B173&amp;AF$4,INDIRECT("listResultBlock"&amp;$AV174),AF$3,FALSE)),"")</f>
        <v/>
      </c>
      <c r="AG174" s="34" t="str">
        <f t="shared" ref="AG174" ca="1" si="3377">IF(AG$4&lt;=INDIRECT("areaNumBlock"&amp;$AV174),IF( ISBLANK(VLOOKUP($B173&amp;AG$4,INDIRECT("listResultBlock"&amp;$AV174),AG$3,FALSE)),"",VLOOKUP($B173&amp;AG$4,INDIRECT("listResultBlock"&amp;$AV174),AG$3,FALSE)),"")</f>
        <v/>
      </c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105"/>
      <c r="AT174" s="107"/>
      <c r="AU174" s="25">
        <f t="shared" ref="AU174:AV174" si="3378">AU173</f>
        <v>0</v>
      </c>
      <c r="AV174" s="25">
        <f t="shared" si="3378"/>
        <v>8</v>
      </c>
    </row>
    <row r="175" spans="1:48" ht="21" hidden="1" customHeight="1" outlineLevel="1" x14ac:dyDescent="0.4">
      <c r="A175" s="7"/>
      <c r="B175" s="96">
        <v>5</v>
      </c>
      <c r="C175" s="98" t="str">
        <f t="shared" ref="C175" ca="1" si="3379">IF(B175&lt;=INDIRECT("areaNumBlock"&amp;$AV175),INDEX(INDIRECT("listTeamBlock"&amp;$AV175&amp;"b"),B175),"")</f>
        <v/>
      </c>
      <c r="D175" s="108" t="str">
        <f t="shared" ref="D175" ca="1" si="3380">IF(OR(D176="",F176=""),"",IF(D176&gt;F176,"〇",IF(D176&lt;F176,IF(E176="◎","不","×"),"△")))</f>
        <v/>
      </c>
      <c r="E175" s="108"/>
      <c r="F175" s="108"/>
      <c r="G175" s="108" t="str">
        <f t="shared" ref="G175" ca="1" si="3381">IF(OR(G176="",I176=""),"",IF(G176&gt;I176,"〇",IF(G176&lt;I176,IF(H176="◎","不","×"),"△")))</f>
        <v/>
      </c>
      <c r="H175" s="108"/>
      <c r="I175" s="108"/>
      <c r="J175" s="108" t="str">
        <f t="shared" ref="J175" ca="1" si="3382">IF(OR(J176="",L176=""),"",IF(J176&gt;L176,"〇",IF(J176&lt;L176,IF(K176="◎","不","×"),"△")))</f>
        <v/>
      </c>
      <c r="K175" s="108"/>
      <c r="L175" s="108"/>
      <c r="M175" s="108" t="str">
        <f t="shared" ref="M175" ca="1" si="3383">IF(OR(M176="",O176=""),"",IF(M176&gt;O176,"〇",IF(M176&lt;O176,IF(N176="◎","不","×"),"△")))</f>
        <v/>
      </c>
      <c r="N175" s="108"/>
      <c r="O175" s="108"/>
      <c r="P175" s="22"/>
      <c r="Q175" s="23"/>
      <c r="R175" s="24"/>
      <c r="S175" s="108" t="str">
        <f t="shared" ref="S175" ca="1" si="3384">IF(OR(S176="",U176=""),"",IF(S176&gt;U176,"〇",IF(S176&lt;U176,IF(T176="◎","不","×"),"△")))</f>
        <v/>
      </c>
      <c r="T175" s="108"/>
      <c r="U175" s="108"/>
      <c r="V175" s="108" t="str">
        <f t="shared" ref="V175" ca="1" si="3385">IF(OR(V176="",X176=""),"",IF(V176&gt;X176,"〇",IF(V176&lt;X176,IF(W176="◎","不","×"),"△")))</f>
        <v/>
      </c>
      <c r="W175" s="108"/>
      <c r="X175" s="108"/>
      <c r="Y175" s="108" t="str">
        <f t="shared" ref="Y175" ca="1" si="3386">IF(OR(Y176="",AA176=""),"",IF(Y176&gt;AA176,"〇",IF(Y176&lt;AA176,IF(Z176="◎","不","×"),"△")))</f>
        <v/>
      </c>
      <c r="Z175" s="108"/>
      <c r="AA175" s="108"/>
      <c r="AB175" s="108" t="str">
        <f t="shared" ref="AB175" ca="1" si="3387">IF(OR(AB176="",AD176=""),"",IF(AB176&gt;AD176,"〇",IF(AB176&lt;AD176,IF(AC176="◎","不","×"),"△")))</f>
        <v/>
      </c>
      <c r="AC175" s="108"/>
      <c r="AD175" s="108"/>
      <c r="AE175" s="108" t="str">
        <f t="shared" ref="AE175" ca="1" si="3388">IF(OR(AE176="",AG176=""),"",IF(AE176&gt;AG176,"〇",IF(AE176&lt;AG176,IF(AF176="◎","不","×"),"△")))</f>
        <v/>
      </c>
      <c r="AF175" s="108"/>
      <c r="AG175" s="108"/>
      <c r="AH175" s="95" t="str">
        <f t="shared" ref="AH175" ca="1" si="3389">IF(B175&lt;=INDIRECT("areaNumBlock"&amp;$AV176),SUM(AJ175:AM176),"")</f>
        <v/>
      </c>
      <c r="AI175" s="93" t="str">
        <f t="shared" ref="AI175" ca="1" si="3390">IF(B175&lt;=INDIRECT("areaNumBlock"&amp;$AV176),AJ175*3+AL175-(AM175*4),"")</f>
        <v/>
      </c>
      <c r="AJ175" s="95" t="str">
        <f t="shared" ref="AJ175:AM175" ca="1" si="3391">IF($B175&lt;=INDIRECT("areaNumBlock"&amp;$AV176),COUNTIF($D175:$AG176,AJ$5),"")</f>
        <v/>
      </c>
      <c r="AK175" s="95" t="str">
        <f t="shared" ca="1" si="3391"/>
        <v/>
      </c>
      <c r="AL175" s="95" t="str">
        <f t="shared" ca="1" si="3391"/>
        <v/>
      </c>
      <c r="AM175" s="95" t="str">
        <f t="shared" ca="1" si="3391"/>
        <v/>
      </c>
      <c r="AN175" s="95"/>
      <c r="AO175" s="93" t="str">
        <f t="shared" ref="AO175" ca="1" si="3392">IF(B175&lt;=INDIRECT("areaNumBlock"&amp;$AV176),AP175-AQ175,"")</f>
        <v/>
      </c>
      <c r="AP175" s="95" t="str">
        <f t="shared" ref="AP175" ca="1" si="3393">IF(B175&lt;=INDIRECT("areaNumBlock"&amp;$AV176),SUM(D176,G176,J176,M176,P176,S176,V176,Y176,AB176,AE176),"")</f>
        <v/>
      </c>
      <c r="AQ175" s="95" t="str">
        <f t="shared" ref="AQ175" ca="1" si="3394">IF(B175&lt;=INDIRECT("areaNumBlock"&amp;$AV176),SUM(F176,I176,L176,O176,R176,U176,X176,AA176,AD176,AG176),"")</f>
        <v/>
      </c>
      <c r="AR175" s="95"/>
      <c r="AS175" s="104" t="str">
        <f t="shared" ref="AS175" ca="1" si="3395">IF(AND(AU175=1,B175&lt;=INDIRECT("areaNumBlock"&amp;$AV176)),RANK(AT175,INDIRECT("areaRank"&amp;$AV176),0),"")</f>
        <v/>
      </c>
      <c r="AT175" s="106" t="str">
        <f t="shared" ref="AT175" ca="1" si="3396">IF(B175&lt;=INDIRECT("areaNumBlock"&amp;$AV176),AI175*1000000+AN175*100000+AO175*1000+AP175*10+AR175,"")</f>
        <v/>
      </c>
      <c r="AU175" s="25">
        <f t="shared" ref="AU175:AV175" si="3397">AU174</f>
        <v>0</v>
      </c>
      <c r="AV175" s="25">
        <f t="shared" si="3397"/>
        <v>8</v>
      </c>
    </row>
    <row r="176" spans="1:48" ht="21" hidden="1" customHeight="1" outlineLevel="1" x14ac:dyDescent="0.4">
      <c r="A176" s="7"/>
      <c r="B176" s="97"/>
      <c r="C176" s="99"/>
      <c r="D176" s="35" t="str">
        <f t="shared" ref="D176" ca="1" si="3398">IF($B175&lt;=INDIRECT("areaNumBlock"&amp;$AV176),IF( ISBLANK(VLOOKUP(D$4&amp;$B175,INDIRECT("listResultBlock"&amp;$AV176),F$3,FALSE)),"",VLOOKUP(D$4&amp;$B175,INDIRECT("listResultBlock"&amp;$AV176),F$3,FALSE)),"")</f>
        <v/>
      </c>
      <c r="E176" s="36" t="str">
        <f t="shared" ref="E176" ca="1" si="3399">IF($B175&lt;=INDIRECT("areaNumBlock"&amp;$AV176),IF( ISBLANK(VLOOKUP(E$4&amp;$B175,INDIRECT("listResultBlock"&amp;$AV176),E$3,FALSE)),"",VLOOKUP(E$4&amp;$B175,INDIRECT("listResultBlock"&amp;$AV176),E$3,FALSE)),"")</f>
        <v/>
      </c>
      <c r="F176" s="37" t="str">
        <f t="shared" ref="F176" ca="1" si="3400">IF($B175&lt;=INDIRECT("areaNumBlock"&amp;$AV176),IF( ISBLANK(VLOOKUP(F$4&amp;$B175,INDIRECT("listResultBlock"&amp;$AV176),D$3,FALSE)),"",VLOOKUP(F$4&amp;$B175,INDIRECT("listResultBlock"&amp;$AV176),D$3,FALSE)),"")</f>
        <v/>
      </c>
      <c r="G176" s="35" t="str">
        <f t="shared" ref="G176" ca="1" si="3401">IF($B175&lt;=INDIRECT("areaNumBlock"&amp;$AV176),IF( ISBLANK(VLOOKUP(G$4&amp;$B175,INDIRECT("listResultBlock"&amp;$AV176),I$3,FALSE)),"",VLOOKUP(G$4&amp;$B175,INDIRECT("listResultBlock"&amp;$AV176),I$3,FALSE)),"")</f>
        <v/>
      </c>
      <c r="H176" s="36" t="str">
        <f t="shared" ref="H176" ca="1" si="3402">IF($B175&lt;=INDIRECT("areaNumBlock"&amp;$AV176),IF( ISBLANK(VLOOKUP(H$4&amp;$B175,INDIRECT("listResultBlock"&amp;$AV176),H$3,FALSE)),"",VLOOKUP(H$4&amp;$B175,INDIRECT("listResultBlock"&amp;$AV176),H$3,FALSE)),"")</f>
        <v/>
      </c>
      <c r="I176" s="37" t="str">
        <f t="shared" ref="I176" ca="1" si="3403">IF($B175&lt;=INDIRECT("areaNumBlock"&amp;$AV176),IF( ISBLANK(VLOOKUP(I$4&amp;$B175,INDIRECT("listResultBlock"&amp;$AV176),G$3,FALSE)),"",VLOOKUP(I$4&amp;$B175,INDIRECT("listResultBlock"&amp;$AV176),G$3,FALSE)),"")</f>
        <v/>
      </c>
      <c r="J176" s="35" t="str">
        <f t="shared" ref="J176" ca="1" si="3404">IF($B175&lt;=INDIRECT("areaNumBlock"&amp;$AV176),IF( ISBLANK(VLOOKUP(J$4&amp;$B175,INDIRECT("listResultBlock"&amp;$AV176),L$3,FALSE)),"",VLOOKUP(J$4&amp;$B175,INDIRECT("listResultBlock"&amp;$AV176),L$3,FALSE)),"")</f>
        <v/>
      </c>
      <c r="K176" s="36" t="str">
        <f t="shared" ref="K176" ca="1" si="3405">IF($B175&lt;=INDIRECT("areaNumBlock"&amp;$AV176),IF( ISBLANK(VLOOKUP(K$4&amp;$B175,INDIRECT("listResultBlock"&amp;$AV176),K$3,FALSE)),"",VLOOKUP(K$4&amp;$B175,INDIRECT("listResultBlock"&amp;$AV176),K$3,FALSE)),"")</f>
        <v/>
      </c>
      <c r="L176" s="37" t="str">
        <f t="shared" ref="L176" ca="1" si="3406">IF($B175&lt;=INDIRECT("areaNumBlock"&amp;$AV176),IF( ISBLANK(VLOOKUP(L$4&amp;$B175,INDIRECT("listResultBlock"&amp;$AV176),J$3,FALSE)),"",VLOOKUP(L$4&amp;$B175,INDIRECT("listResultBlock"&amp;$AV176),J$3,FALSE)),"")</f>
        <v/>
      </c>
      <c r="M176" s="35" t="str">
        <f t="shared" ref="M176" ca="1" si="3407">IF($B175&lt;=INDIRECT("areaNumBlock"&amp;$AV176),IF( ISBLANK(VLOOKUP(M$4&amp;$B175,INDIRECT("listResultBlock"&amp;$AV176),O$3,FALSE)),"",VLOOKUP(M$4&amp;$B175,INDIRECT("listResultBlock"&amp;$AV176),O$3,FALSE)),"")</f>
        <v/>
      </c>
      <c r="N176" s="36" t="str">
        <f t="shared" ref="N176" ca="1" si="3408">IF($B175&lt;=INDIRECT("areaNumBlock"&amp;$AV176),IF( ISBLANK(VLOOKUP(N$4&amp;$B175,INDIRECT("listResultBlock"&amp;$AV176),N$3,FALSE)),"",VLOOKUP(N$4&amp;$B175,INDIRECT("listResultBlock"&amp;$AV176),N$3,FALSE)),"")</f>
        <v/>
      </c>
      <c r="O176" s="37" t="str">
        <f t="shared" ref="O176" ca="1" si="3409">IF($B175&lt;=INDIRECT("areaNumBlock"&amp;$AV176),IF( ISBLANK(VLOOKUP(O$4&amp;$B175,INDIRECT("listResultBlock"&amp;$AV176),M$3,FALSE)),"",VLOOKUP(O$4&amp;$B175,INDIRECT("listResultBlock"&amp;$AV176),M$3,FALSE)),"")</f>
        <v/>
      </c>
      <c r="P176" s="26"/>
      <c r="Q176" s="27"/>
      <c r="R176" s="28"/>
      <c r="S176" s="35" t="str">
        <f t="shared" ref="S176" ca="1" si="3410">IF(S$4&lt;=INDIRECT("areaNumBlock"&amp;$AV176),IF( ISBLANK(VLOOKUP($B175&amp;S$4,INDIRECT("listResultBlock"&amp;$AV176),S$3,FALSE)),"",VLOOKUP($B175&amp;S$4,INDIRECT("listResultBlock"&amp;$AV176),S$3,FALSE)),"")</f>
        <v/>
      </c>
      <c r="T176" s="36" t="str">
        <f t="shared" ref="T176" ca="1" si="3411">IF(T$4&lt;=INDIRECT("areaNumBlock"&amp;$AV176),IF( ISBLANK(VLOOKUP($B175&amp;T$4,INDIRECT("listResultBlock"&amp;$AV176),T$3,FALSE)),"",VLOOKUP($B175&amp;T$4,INDIRECT("listResultBlock"&amp;$AV176),T$3,FALSE)),"")</f>
        <v/>
      </c>
      <c r="U176" s="37" t="str">
        <f t="shared" ref="U176" ca="1" si="3412">IF(U$4&lt;=INDIRECT("areaNumBlock"&amp;$AV176),IF( ISBLANK(VLOOKUP($B175&amp;U$4,INDIRECT("listResultBlock"&amp;$AV176),U$3,FALSE)),"",VLOOKUP($B175&amp;U$4,INDIRECT("listResultBlock"&amp;$AV176),U$3,FALSE)),"")</f>
        <v/>
      </c>
      <c r="V176" s="35" t="str">
        <f t="shared" ref="V176" ca="1" si="3413">IF(V$4&lt;=INDIRECT("areaNumBlock"&amp;$AV176),IF( ISBLANK(VLOOKUP($B175&amp;V$4,INDIRECT("listResultBlock"&amp;$AV176),V$3,FALSE)),"",VLOOKUP($B175&amp;V$4,INDIRECT("listResultBlock"&amp;$AV176),V$3,FALSE)),"")</f>
        <v/>
      </c>
      <c r="W176" s="36" t="str">
        <f t="shared" ref="W176" ca="1" si="3414">IF(W$4&lt;=INDIRECT("areaNumBlock"&amp;$AV176),IF( ISBLANK(VLOOKUP($B175&amp;W$4,INDIRECT("listResultBlock"&amp;$AV176),W$3,FALSE)),"",VLOOKUP($B175&amp;W$4,INDIRECT("listResultBlock"&amp;$AV176),W$3,FALSE)),"")</f>
        <v/>
      </c>
      <c r="X176" s="37" t="str">
        <f t="shared" ref="X176" ca="1" si="3415">IF(X$4&lt;=INDIRECT("areaNumBlock"&amp;$AV176),IF( ISBLANK(VLOOKUP($B175&amp;X$4,INDIRECT("listResultBlock"&amp;$AV176),X$3,FALSE)),"",VLOOKUP($B175&amp;X$4,INDIRECT("listResultBlock"&amp;$AV176),X$3,FALSE)),"")</f>
        <v/>
      </c>
      <c r="Y176" s="35" t="str">
        <f t="shared" ref="Y176" ca="1" si="3416">IF(Y$4&lt;=INDIRECT("areaNumBlock"&amp;$AV176),IF( ISBLANK(VLOOKUP($B175&amp;Y$4,INDIRECT("listResultBlock"&amp;$AV176),Y$3,FALSE)),"",VLOOKUP($B175&amp;Y$4,INDIRECT("listResultBlock"&amp;$AV176),Y$3,FALSE)),"")</f>
        <v/>
      </c>
      <c r="Z176" s="36" t="str">
        <f t="shared" ref="Z176" ca="1" si="3417">IF(Z$4&lt;=INDIRECT("areaNumBlock"&amp;$AV176),IF( ISBLANK(VLOOKUP($B175&amp;Z$4,INDIRECT("listResultBlock"&amp;$AV176),Z$3,FALSE)),"",VLOOKUP($B175&amp;Z$4,INDIRECT("listResultBlock"&amp;$AV176),Z$3,FALSE)),"")</f>
        <v/>
      </c>
      <c r="AA176" s="37" t="str">
        <f t="shared" ref="AA176" ca="1" si="3418">IF(AA$4&lt;=INDIRECT("areaNumBlock"&amp;$AV176),IF( ISBLANK(VLOOKUP($B175&amp;AA$4,INDIRECT("listResultBlock"&amp;$AV176),AA$3,FALSE)),"",VLOOKUP($B175&amp;AA$4,INDIRECT("listResultBlock"&amp;$AV176),AA$3,FALSE)),"")</f>
        <v/>
      </c>
      <c r="AB176" s="35" t="str">
        <f t="shared" ref="AB176" ca="1" si="3419">IF(AB$4&lt;=INDIRECT("areaNumBlock"&amp;$AV176),IF( ISBLANK(VLOOKUP($B175&amp;AB$4,INDIRECT("listResultBlock"&amp;$AV176),AB$3,FALSE)),"",VLOOKUP($B175&amp;AB$4,INDIRECT("listResultBlock"&amp;$AV176),AB$3,FALSE)),"")</f>
        <v/>
      </c>
      <c r="AC176" s="36" t="str">
        <f t="shared" ref="AC176" ca="1" si="3420">IF(AC$4&lt;=INDIRECT("areaNumBlock"&amp;$AV176),IF( ISBLANK(VLOOKUP($B175&amp;AC$4,INDIRECT("listResultBlock"&amp;$AV176),AC$3,FALSE)),"",VLOOKUP($B175&amp;AC$4,INDIRECT("listResultBlock"&amp;$AV176),AC$3,FALSE)),"")</f>
        <v/>
      </c>
      <c r="AD176" s="37" t="str">
        <f t="shared" ref="AD176" ca="1" si="3421">IF(AD$4&lt;=INDIRECT("areaNumBlock"&amp;$AV176),IF( ISBLANK(VLOOKUP($B175&amp;AD$4,INDIRECT("listResultBlock"&amp;$AV176),AD$3,FALSE)),"",VLOOKUP($B175&amp;AD$4,INDIRECT("listResultBlock"&amp;$AV176),AD$3,FALSE)),"")</f>
        <v/>
      </c>
      <c r="AE176" s="35" t="str">
        <f t="shared" ref="AE176" ca="1" si="3422">IF(AE$4&lt;=INDIRECT("areaNumBlock"&amp;$AV176),IF( ISBLANK(VLOOKUP($B175&amp;AE$4,INDIRECT("listResultBlock"&amp;$AV176),AE$3,FALSE)),"",VLOOKUP($B175&amp;AE$4,INDIRECT("listResultBlock"&amp;$AV176),AE$3,FALSE)),"")</f>
        <v/>
      </c>
      <c r="AF176" s="36" t="str">
        <f t="shared" ref="AF176" ca="1" si="3423">IF(AF$4&lt;=INDIRECT("areaNumBlock"&amp;$AV176),IF( ISBLANK(VLOOKUP($B175&amp;AF$4,INDIRECT("listResultBlock"&amp;$AV176),AF$3,FALSE)),"",VLOOKUP($B175&amp;AF$4,INDIRECT("listResultBlock"&amp;$AV176),AF$3,FALSE)),"")</f>
        <v/>
      </c>
      <c r="AG176" s="37" t="str">
        <f t="shared" ref="AG176" ca="1" si="3424">IF(AG$4&lt;=INDIRECT("areaNumBlock"&amp;$AV176),IF( ISBLANK(VLOOKUP($B175&amp;AG$4,INDIRECT("listResultBlock"&amp;$AV176),AG$3,FALSE)),"",VLOOKUP($B175&amp;AG$4,INDIRECT("listResultBlock"&amp;$AV176),AG$3,FALSE)),"")</f>
        <v/>
      </c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105"/>
      <c r="AT176" s="107"/>
      <c r="AU176" s="25">
        <f t="shared" ref="AU176:AV176" si="3425">AU175</f>
        <v>0</v>
      </c>
      <c r="AV176" s="25">
        <f t="shared" si="3425"/>
        <v>8</v>
      </c>
    </row>
    <row r="177" spans="1:48" ht="21" hidden="1" customHeight="1" outlineLevel="1" x14ac:dyDescent="0.4">
      <c r="A177" s="7"/>
      <c r="B177" s="96">
        <v>6</v>
      </c>
      <c r="C177" s="98" t="str">
        <f t="shared" ref="C177" ca="1" si="3426">IF(B177&lt;=INDIRECT("areaNumBlock"&amp;$AV177),INDEX(INDIRECT("listTeamBlock"&amp;$AV177&amp;"b"),B177),"")</f>
        <v/>
      </c>
      <c r="D177" s="100" t="str">
        <f t="shared" ref="D177" ca="1" si="3427">IF(OR(D178="",F178=""),"",IF(D178&gt;F178,"〇",IF(D178&lt;F178,IF(E178="◎","不","×"),"△")))</f>
        <v/>
      </c>
      <c r="E177" s="100"/>
      <c r="F177" s="100"/>
      <c r="G177" s="100" t="str">
        <f t="shared" ref="G177" ca="1" si="3428">IF(OR(G178="",I178=""),"",IF(G178&gt;I178,"〇",IF(G178&lt;I178,IF(H178="◎","不","×"),"△")))</f>
        <v/>
      </c>
      <c r="H177" s="100"/>
      <c r="I177" s="100"/>
      <c r="J177" s="100" t="str">
        <f t="shared" ref="J177" ca="1" si="3429">IF(OR(J178="",L178=""),"",IF(J178&gt;L178,"〇",IF(J178&lt;L178,IF(K178="◎","不","×"),"△")))</f>
        <v/>
      </c>
      <c r="K177" s="100"/>
      <c r="L177" s="100"/>
      <c r="M177" s="100" t="str">
        <f t="shared" ref="M177" ca="1" si="3430">IF(OR(M178="",O178=""),"",IF(M178&gt;O178,"〇",IF(M178&lt;O178,IF(N178="◎","不","×"),"△")))</f>
        <v/>
      </c>
      <c r="N177" s="100"/>
      <c r="O177" s="100"/>
      <c r="P177" s="100" t="str">
        <f t="shared" ref="P177" ca="1" si="3431">IF(OR(P178="",R178=""),"",IF(P178&gt;R178,"〇",IF(P178&lt;R178,IF(Q178="◎","不","×"),"△")))</f>
        <v/>
      </c>
      <c r="Q177" s="100"/>
      <c r="R177" s="100"/>
      <c r="S177" s="22"/>
      <c r="T177" s="23"/>
      <c r="U177" s="24"/>
      <c r="V177" s="100" t="str">
        <f t="shared" ref="V177" ca="1" si="3432">IF(OR(V178="",X178=""),"",IF(V178&gt;X178,"〇",IF(V178&lt;X178,IF(W178="◎","不","×"),"△")))</f>
        <v/>
      </c>
      <c r="W177" s="100"/>
      <c r="X177" s="100"/>
      <c r="Y177" s="100" t="str">
        <f t="shared" ref="Y177" ca="1" si="3433">IF(OR(Y178="",AA178=""),"",IF(Y178&gt;AA178,"〇",IF(Y178&lt;AA178,IF(Z178="◎","不","×"),"△")))</f>
        <v/>
      </c>
      <c r="Z177" s="100"/>
      <c r="AA177" s="100"/>
      <c r="AB177" s="100" t="str">
        <f t="shared" ref="AB177" ca="1" si="3434">IF(OR(AB178="",AD178=""),"",IF(AB178&gt;AD178,"〇",IF(AB178&lt;AD178,IF(AC178="◎","不","×"),"△")))</f>
        <v/>
      </c>
      <c r="AC177" s="100"/>
      <c r="AD177" s="100"/>
      <c r="AE177" s="100" t="str">
        <f t="shared" ref="AE177" ca="1" si="3435">IF(OR(AE178="",AG178=""),"",IF(AE178&gt;AG178,"〇",IF(AE178&lt;AG178,IF(AF178="◎","不","×"),"△")))</f>
        <v/>
      </c>
      <c r="AF177" s="100"/>
      <c r="AG177" s="100"/>
      <c r="AH177" s="95" t="str">
        <f t="shared" ref="AH177" ca="1" si="3436">IF(B177&lt;=INDIRECT("areaNumBlock"&amp;$AV178),SUM(AJ177:AM178),"")</f>
        <v/>
      </c>
      <c r="AI177" s="93" t="str">
        <f t="shared" ref="AI177" ca="1" si="3437">IF(B177&lt;=INDIRECT("areaNumBlock"&amp;$AV178),AJ177*3+AL177-(AM177*4),"")</f>
        <v/>
      </c>
      <c r="AJ177" s="95" t="str">
        <f t="shared" ref="AJ177:AM177" ca="1" si="3438">IF($B177&lt;=INDIRECT("areaNumBlock"&amp;$AV178),COUNTIF($D177:$AG178,AJ$5),"")</f>
        <v/>
      </c>
      <c r="AK177" s="95" t="str">
        <f t="shared" ca="1" si="3438"/>
        <v/>
      </c>
      <c r="AL177" s="95" t="str">
        <f t="shared" ca="1" si="3438"/>
        <v/>
      </c>
      <c r="AM177" s="95" t="str">
        <f t="shared" ca="1" si="3438"/>
        <v/>
      </c>
      <c r="AN177" s="95"/>
      <c r="AO177" s="93" t="str">
        <f t="shared" ref="AO177" ca="1" si="3439">IF(B177&lt;=INDIRECT("areaNumBlock"&amp;$AV178),AP177-AQ177,"")</f>
        <v/>
      </c>
      <c r="AP177" s="95" t="str">
        <f t="shared" ref="AP177" ca="1" si="3440">IF(B177&lt;=INDIRECT("areaNumBlock"&amp;$AV178),SUM(D178,G178,J178,M178,P178,S178,V178,Y178,AB178,AE178),"")</f>
        <v/>
      </c>
      <c r="AQ177" s="95" t="str">
        <f t="shared" ref="AQ177" ca="1" si="3441">IF(B177&lt;=INDIRECT("areaNumBlock"&amp;$AV178),SUM(F178,I178,L178,O178,R178,U178,X178,AA178,AD178,AG178),"")</f>
        <v/>
      </c>
      <c r="AR177" s="95"/>
      <c r="AS177" s="104" t="str">
        <f t="shared" ref="AS177" ca="1" si="3442">IF(AND(AU177=1,B177&lt;=INDIRECT("areaNumBlock"&amp;$AV178)),RANK(AT177,INDIRECT("areaRank"&amp;$AV178),0),"")</f>
        <v/>
      </c>
      <c r="AT177" s="106" t="str">
        <f t="shared" ref="AT177" ca="1" si="3443">IF(B177&lt;=INDIRECT("areaNumBlock"&amp;$AV178),AI177*1000000+AN177*100000+AO177*1000+AP177*10+AR177,"")</f>
        <v/>
      </c>
      <c r="AU177" s="25">
        <f t="shared" ref="AU177:AV177" si="3444">AU176</f>
        <v>0</v>
      </c>
      <c r="AV177" s="25">
        <f t="shared" si="3444"/>
        <v>8</v>
      </c>
    </row>
    <row r="178" spans="1:48" ht="21" hidden="1" customHeight="1" outlineLevel="1" x14ac:dyDescent="0.4">
      <c r="A178" s="7"/>
      <c r="B178" s="97"/>
      <c r="C178" s="99"/>
      <c r="D178" s="32" t="str">
        <f t="shared" ref="D178" ca="1" si="3445">IF($B177&lt;=INDIRECT("areaNumBlock"&amp;$AV178),IF( ISBLANK(VLOOKUP(D$4&amp;$B177,INDIRECT("listResultBlock"&amp;$AV178),F$3,FALSE)),"",VLOOKUP(D$4&amp;$B177,INDIRECT("listResultBlock"&amp;$AV178),F$3,FALSE)),"")</f>
        <v/>
      </c>
      <c r="E178" s="33" t="str">
        <f t="shared" ref="E178" ca="1" si="3446">IF($B177&lt;=INDIRECT("areaNumBlock"&amp;$AV178),IF( ISBLANK(VLOOKUP(E$4&amp;$B177,INDIRECT("listResultBlock"&amp;$AV178),E$3,FALSE)),"",VLOOKUP(E$4&amp;$B177,INDIRECT("listResultBlock"&amp;$AV178),E$3,FALSE)),"")</f>
        <v/>
      </c>
      <c r="F178" s="34" t="str">
        <f t="shared" ref="F178" ca="1" si="3447">IF($B177&lt;=INDIRECT("areaNumBlock"&amp;$AV178),IF( ISBLANK(VLOOKUP(F$4&amp;$B177,INDIRECT("listResultBlock"&amp;$AV178),D$3,FALSE)),"",VLOOKUP(F$4&amp;$B177,INDIRECT("listResultBlock"&amp;$AV178),D$3,FALSE)),"")</f>
        <v/>
      </c>
      <c r="G178" s="32" t="str">
        <f t="shared" ref="G178" ca="1" si="3448">IF($B177&lt;=INDIRECT("areaNumBlock"&amp;$AV178),IF( ISBLANK(VLOOKUP(G$4&amp;$B177,INDIRECT("listResultBlock"&amp;$AV178),I$3,FALSE)),"",VLOOKUP(G$4&amp;$B177,INDIRECT("listResultBlock"&amp;$AV178),I$3,FALSE)),"")</f>
        <v/>
      </c>
      <c r="H178" s="33" t="str">
        <f t="shared" ref="H178" ca="1" si="3449">IF($B177&lt;=INDIRECT("areaNumBlock"&amp;$AV178),IF( ISBLANK(VLOOKUP(H$4&amp;$B177,INDIRECT("listResultBlock"&amp;$AV178),H$3,FALSE)),"",VLOOKUP(H$4&amp;$B177,INDIRECT("listResultBlock"&amp;$AV178),H$3,FALSE)),"")</f>
        <v/>
      </c>
      <c r="I178" s="34" t="str">
        <f t="shared" ref="I178" ca="1" si="3450">IF($B177&lt;=INDIRECT("areaNumBlock"&amp;$AV178),IF( ISBLANK(VLOOKUP(I$4&amp;$B177,INDIRECT("listResultBlock"&amp;$AV178),G$3,FALSE)),"",VLOOKUP(I$4&amp;$B177,INDIRECT("listResultBlock"&amp;$AV178),G$3,FALSE)),"")</f>
        <v/>
      </c>
      <c r="J178" s="32" t="str">
        <f t="shared" ref="J178" ca="1" si="3451">IF($B177&lt;=INDIRECT("areaNumBlock"&amp;$AV178),IF( ISBLANK(VLOOKUP(J$4&amp;$B177,INDIRECT("listResultBlock"&amp;$AV178),L$3,FALSE)),"",VLOOKUP(J$4&amp;$B177,INDIRECT("listResultBlock"&amp;$AV178),L$3,FALSE)),"")</f>
        <v/>
      </c>
      <c r="K178" s="33" t="str">
        <f t="shared" ref="K178" ca="1" si="3452">IF($B177&lt;=INDIRECT("areaNumBlock"&amp;$AV178),IF( ISBLANK(VLOOKUP(K$4&amp;$B177,INDIRECT("listResultBlock"&amp;$AV178),K$3,FALSE)),"",VLOOKUP(K$4&amp;$B177,INDIRECT("listResultBlock"&amp;$AV178),K$3,FALSE)),"")</f>
        <v/>
      </c>
      <c r="L178" s="34" t="str">
        <f t="shared" ref="L178" ca="1" si="3453">IF($B177&lt;=INDIRECT("areaNumBlock"&amp;$AV178),IF( ISBLANK(VLOOKUP(L$4&amp;$B177,INDIRECT("listResultBlock"&amp;$AV178),J$3,FALSE)),"",VLOOKUP(L$4&amp;$B177,INDIRECT("listResultBlock"&amp;$AV178),J$3,FALSE)),"")</f>
        <v/>
      </c>
      <c r="M178" s="32" t="str">
        <f t="shared" ref="M178" ca="1" si="3454">IF($B177&lt;=INDIRECT("areaNumBlock"&amp;$AV178),IF( ISBLANK(VLOOKUP(M$4&amp;$B177,INDIRECT("listResultBlock"&amp;$AV178),O$3,FALSE)),"",VLOOKUP(M$4&amp;$B177,INDIRECT("listResultBlock"&amp;$AV178),O$3,FALSE)),"")</f>
        <v/>
      </c>
      <c r="N178" s="33" t="str">
        <f t="shared" ref="N178" ca="1" si="3455">IF($B177&lt;=INDIRECT("areaNumBlock"&amp;$AV178),IF( ISBLANK(VLOOKUP(N$4&amp;$B177,INDIRECT("listResultBlock"&amp;$AV178),N$3,FALSE)),"",VLOOKUP(N$4&amp;$B177,INDIRECT("listResultBlock"&amp;$AV178),N$3,FALSE)),"")</f>
        <v/>
      </c>
      <c r="O178" s="34" t="str">
        <f t="shared" ref="O178" ca="1" si="3456">IF($B177&lt;=INDIRECT("areaNumBlock"&amp;$AV178),IF( ISBLANK(VLOOKUP(O$4&amp;$B177,INDIRECT("listResultBlock"&amp;$AV178),M$3,FALSE)),"",VLOOKUP(O$4&amp;$B177,INDIRECT("listResultBlock"&amp;$AV178),M$3,FALSE)),"")</f>
        <v/>
      </c>
      <c r="P178" s="32" t="str">
        <f t="shared" ref="P178" ca="1" si="3457">IF($B177&lt;=INDIRECT("areaNumBlock"&amp;$AV178),IF( ISBLANK(VLOOKUP(P$4&amp;$B177,INDIRECT("listResultBlock"&amp;$AV178),R$3,FALSE)),"",VLOOKUP(P$4&amp;$B177,INDIRECT("listResultBlock"&amp;$AV178),R$3,FALSE)),"")</f>
        <v/>
      </c>
      <c r="Q178" s="33" t="str">
        <f t="shared" ref="Q178" ca="1" si="3458">IF($B177&lt;=INDIRECT("areaNumBlock"&amp;$AV178),IF( ISBLANK(VLOOKUP(Q$4&amp;$B177,INDIRECT("listResultBlock"&amp;$AV178),Q$3,FALSE)),"",VLOOKUP(Q$4&amp;$B177,INDIRECT("listResultBlock"&amp;$AV178),Q$3,FALSE)),"")</f>
        <v/>
      </c>
      <c r="R178" s="34" t="str">
        <f t="shared" ref="R178" ca="1" si="3459">IF($B177&lt;=INDIRECT("areaNumBlock"&amp;$AV178),IF( ISBLANK(VLOOKUP(R$4&amp;$B177,INDIRECT("listResultBlock"&amp;$AV178),P$3,FALSE)),"",VLOOKUP(R$4&amp;$B177,INDIRECT("listResultBlock"&amp;$AV178),P$3,FALSE)),"")</f>
        <v/>
      </c>
      <c r="S178" s="26"/>
      <c r="T178" s="27"/>
      <c r="U178" s="28"/>
      <c r="V178" s="32" t="str">
        <f t="shared" ref="V178" ca="1" si="3460">IF(V$4&lt;=INDIRECT("areaNumBlock"&amp;$AV178),IF( ISBLANK(VLOOKUP($B177&amp;V$4,INDIRECT("listResultBlock"&amp;$AV178),V$3,FALSE)),"",VLOOKUP($B177&amp;V$4,INDIRECT("listResultBlock"&amp;$AV178),V$3,FALSE)),"")</f>
        <v/>
      </c>
      <c r="W178" s="33" t="str">
        <f t="shared" ref="W178" ca="1" si="3461">IF(W$4&lt;=INDIRECT("areaNumBlock"&amp;$AV178),IF( ISBLANK(VLOOKUP($B177&amp;W$4,INDIRECT("listResultBlock"&amp;$AV178),W$3,FALSE)),"",VLOOKUP($B177&amp;W$4,INDIRECT("listResultBlock"&amp;$AV178),W$3,FALSE)),"")</f>
        <v/>
      </c>
      <c r="X178" s="34" t="str">
        <f t="shared" ref="X178" ca="1" si="3462">IF(X$4&lt;=INDIRECT("areaNumBlock"&amp;$AV178),IF( ISBLANK(VLOOKUP($B177&amp;X$4,INDIRECT("listResultBlock"&amp;$AV178),X$3,FALSE)),"",VLOOKUP($B177&amp;X$4,INDIRECT("listResultBlock"&amp;$AV178),X$3,FALSE)),"")</f>
        <v/>
      </c>
      <c r="Y178" s="32" t="str">
        <f t="shared" ref="Y178" ca="1" si="3463">IF(Y$4&lt;=INDIRECT("areaNumBlock"&amp;$AV178),IF( ISBLANK(VLOOKUP($B177&amp;Y$4,INDIRECT("listResultBlock"&amp;$AV178),Y$3,FALSE)),"",VLOOKUP($B177&amp;Y$4,INDIRECT("listResultBlock"&amp;$AV178),Y$3,FALSE)),"")</f>
        <v/>
      </c>
      <c r="Z178" s="33" t="str">
        <f t="shared" ref="Z178" ca="1" si="3464">IF(Z$4&lt;=INDIRECT("areaNumBlock"&amp;$AV178),IF( ISBLANK(VLOOKUP($B177&amp;Z$4,INDIRECT("listResultBlock"&amp;$AV178),Z$3,FALSE)),"",VLOOKUP($B177&amp;Z$4,INDIRECT("listResultBlock"&amp;$AV178),Z$3,FALSE)),"")</f>
        <v/>
      </c>
      <c r="AA178" s="34" t="str">
        <f t="shared" ref="AA178" ca="1" si="3465">IF(AA$4&lt;=INDIRECT("areaNumBlock"&amp;$AV178),IF( ISBLANK(VLOOKUP($B177&amp;AA$4,INDIRECT("listResultBlock"&amp;$AV178),AA$3,FALSE)),"",VLOOKUP($B177&amp;AA$4,INDIRECT("listResultBlock"&amp;$AV178),AA$3,FALSE)),"")</f>
        <v/>
      </c>
      <c r="AB178" s="32" t="str">
        <f t="shared" ref="AB178" ca="1" si="3466">IF(AB$4&lt;=INDIRECT("areaNumBlock"&amp;$AV178),IF( ISBLANK(VLOOKUP($B177&amp;AB$4,INDIRECT("listResultBlock"&amp;$AV178),AB$3,FALSE)),"",VLOOKUP($B177&amp;AB$4,INDIRECT("listResultBlock"&amp;$AV178),AB$3,FALSE)),"")</f>
        <v/>
      </c>
      <c r="AC178" s="33" t="str">
        <f t="shared" ref="AC178" ca="1" si="3467">IF(AC$4&lt;=INDIRECT("areaNumBlock"&amp;$AV178),IF( ISBLANK(VLOOKUP($B177&amp;AC$4,INDIRECT("listResultBlock"&amp;$AV178),AC$3,FALSE)),"",VLOOKUP($B177&amp;AC$4,INDIRECT("listResultBlock"&amp;$AV178),AC$3,FALSE)),"")</f>
        <v/>
      </c>
      <c r="AD178" s="34" t="str">
        <f t="shared" ref="AD178" ca="1" si="3468">IF(AD$4&lt;=INDIRECT("areaNumBlock"&amp;$AV178),IF( ISBLANK(VLOOKUP($B177&amp;AD$4,INDIRECT("listResultBlock"&amp;$AV178),AD$3,FALSE)),"",VLOOKUP($B177&amp;AD$4,INDIRECT("listResultBlock"&amp;$AV178),AD$3,FALSE)),"")</f>
        <v/>
      </c>
      <c r="AE178" s="32" t="str">
        <f t="shared" ref="AE178" ca="1" si="3469">IF(AE$4&lt;=INDIRECT("areaNumBlock"&amp;$AV178),IF( ISBLANK(VLOOKUP($B177&amp;AE$4,INDIRECT("listResultBlock"&amp;$AV178),AE$3,FALSE)),"",VLOOKUP($B177&amp;AE$4,INDIRECT("listResultBlock"&amp;$AV178),AE$3,FALSE)),"")</f>
        <v/>
      </c>
      <c r="AF178" s="33" t="str">
        <f t="shared" ref="AF178" ca="1" si="3470">IF(AF$4&lt;=INDIRECT("areaNumBlock"&amp;$AV178),IF( ISBLANK(VLOOKUP($B177&amp;AF$4,INDIRECT("listResultBlock"&amp;$AV178),AF$3,FALSE)),"",VLOOKUP($B177&amp;AF$4,INDIRECT("listResultBlock"&amp;$AV178),AF$3,FALSE)),"")</f>
        <v/>
      </c>
      <c r="AG178" s="34" t="str">
        <f t="shared" ref="AG178" ca="1" si="3471">IF(AG$4&lt;=INDIRECT("areaNumBlock"&amp;$AV178),IF( ISBLANK(VLOOKUP($B177&amp;AG$4,INDIRECT("listResultBlock"&amp;$AV178),AG$3,FALSE)),"",VLOOKUP($B177&amp;AG$4,INDIRECT("listResultBlock"&amp;$AV178),AG$3,FALSE)),"")</f>
        <v/>
      </c>
      <c r="AH178" s="94"/>
      <c r="AI178" s="94"/>
      <c r="AJ178" s="94"/>
      <c r="AK178" s="94"/>
      <c r="AL178" s="94"/>
      <c r="AM178" s="94"/>
      <c r="AN178" s="94"/>
      <c r="AO178" s="94"/>
      <c r="AP178" s="94"/>
      <c r="AQ178" s="94"/>
      <c r="AR178" s="94"/>
      <c r="AS178" s="105"/>
      <c r="AT178" s="107"/>
      <c r="AU178" s="25">
        <f t="shared" ref="AU178:AV178" si="3472">AU177</f>
        <v>0</v>
      </c>
      <c r="AV178" s="25">
        <f t="shared" si="3472"/>
        <v>8</v>
      </c>
    </row>
    <row r="179" spans="1:48" ht="21" hidden="1" customHeight="1" outlineLevel="1" x14ac:dyDescent="0.4">
      <c r="A179" s="7"/>
      <c r="B179" s="96">
        <v>7</v>
      </c>
      <c r="C179" s="98" t="str">
        <f t="shared" ref="C179" ca="1" si="3473">IF(B179&lt;=INDIRECT("areaNumBlock"&amp;$AV179),INDEX(INDIRECT("listTeamBlock"&amp;$AV179&amp;"b"),B179),"")</f>
        <v/>
      </c>
      <c r="D179" s="108" t="str">
        <f t="shared" ref="D179" ca="1" si="3474">IF(OR(D180="",F180=""),"",IF(D180&gt;F180,"〇",IF(D180&lt;F180,IF(E180="◎","不","×"),"△")))</f>
        <v/>
      </c>
      <c r="E179" s="108"/>
      <c r="F179" s="108"/>
      <c r="G179" s="108" t="str">
        <f t="shared" ref="G179" ca="1" si="3475">IF(OR(G180="",I180=""),"",IF(G180&gt;I180,"〇",IF(G180&lt;I180,IF(H180="◎","不","×"),"△")))</f>
        <v/>
      </c>
      <c r="H179" s="108"/>
      <c r="I179" s="108"/>
      <c r="J179" s="108" t="str">
        <f t="shared" ref="J179" ca="1" si="3476">IF(OR(J180="",L180=""),"",IF(J180&gt;L180,"〇",IF(J180&lt;L180,IF(K180="◎","不","×"),"△")))</f>
        <v/>
      </c>
      <c r="K179" s="108"/>
      <c r="L179" s="108"/>
      <c r="M179" s="108" t="str">
        <f t="shared" ref="M179" ca="1" si="3477">IF(OR(M180="",O180=""),"",IF(M180&gt;O180,"〇",IF(M180&lt;O180,IF(N180="◎","不","×"),"△")))</f>
        <v/>
      </c>
      <c r="N179" s="108"/>
      <c r="O179" s="108"/>
      <c r="P179" s="108" t="str">
        <f t="shared" ref="P179" ca="1" si="3478">IF(OR(P180="",R180=""),"",IF(P180&gt;R180,"〇",IF(P180&lt;R180,IF(Q180="◎","不","×"),"△")))</f>
        <v/>
      </c>
      <c r="Q179" s="108"/>
      <c r="R179" s="108"/>
      <c r="S179" s="108" t="str">
        <f t="shared" ref="S179" ca="1" si="3479">IF(OR(S180="",U180=""),"",IF(S180&gt;U180,"〇",IF(S180&lt;U180,IF(T180="◎","不","×"),"△")))</f>
        <v/>
      </c>
      <c r="T179" s="108"/>
      <c r="U179" s="108"/>
      <c r="V179" s="22"/>
      <c r="W179" s="23"/>
      <c r="X179" s="24"/>
      <c r="Y179" s="109" t="str">
        <f t="shared" ref="Y179" ca="1" si="3480">IF(OR(Y180="",AA180=""),"",IF(Y180&gt;AA180,"〇",IF(Y180&lt;AA180,IF(Z180="◎","不","×"),"△")))</f>
        <v/>
      </c>
      <c r="Z179" s="110"/>
      <c r="AA179" s="111"/>
      <c r="AB179" s="109" t="str">
        <f t="shared" ref="AB179" ca="1" si="3481">IF(OR(AB180="",AD180=""),"",IF(AB180&gt;AD180,"〇",IF(AB180&lt;AD180,IF(AC180="◎","不","×"),"△")))</f>
        <v/>
      </c>
      <c r="AC179" s="110"/>
      <c r="AD179" s="111"/>
      <c r="AE179" s="109" t="str">
        <f t="shared" ref="AE179" ca="1" si="3482">IF(OR(AE180="",AG180=""),"",IF(AE180&gt;AG180,"〇",IF(AE180&lt;AG180,IF(AF180="◎","不","×"),"△")))</f>
        <v/>
      </c>
      <c r="AF179" s="110"/>
      <c r="AG179" s="111"/>
      <c r="AH179" s="95" t="str">
        <f t="shared" ref="AH179" ca="1" si="3483">IF(B179&lt;=INDIRECT("areaNumBlock"&amp;$AV180),SUM(AJ179:AM180),"")</f>
        <v/>
      </c>
      <c r="AI179" s="93" t="str">
        <f t="shared" ref="AI179" ca="1" si="3484">IF(B179&lt;=INDIRECT("areaNumBlock"&amp;$AV180),AJ179*3+AL179-(AM179*4),"")</f>
        <v/>
      </c>
      <c r="AJ179" s="95" t="str">
        <f t="shared" ref="AJ179:AM179" ca="1" si="3485">IF($B179&lt;=INDIRECT("areaNumBlock"&amp;$AV180),COUNTIF($D179:$AG180,AJ$5),"")</f>
        <v/>
      </c>
      <c r="AK179" s="95" t="str">
        <f t="shared" ca="1" si="3485"/>
        <v/>
      </c>
      <c r="AL179" s="95" t="str">
        <f t="shared" ca="1" si="3485"/>
        <v/>
      </c>
      <c r="AM179" s="95" t="str">
        <f t="shared" ca="1" si="3485"/>
        <v/>
      </c>
      <c r="AN179" s="95"/>
      <c r="AO179" s="93" t="str">
        <f t="shared" ref="AO179" ca="1" si="3486">IF(B179&lt;=INDIRECT("areaNumBlock"&amp;$AV180),AP179-AQ179,"")</f>
        <v/>
      </c>
      <c r="AP179" s="95" t="str">
        <f t="shared" ref="AP179" ca="1" si="3487">IF(B179&lt;=INDIRECT("areaNumBlock"&amp;$AV180),SUM(D180,G180,J180,M180,P180,S180,V180,Y180,AB180,AE180),"")</f>
        <v/>
      </c>
      <c r="AQ179" s="95" t="str">
        <f t="shared" ref="AQ179" ca="1" si="3488">IF(B179&lt;=INDIRECT("areaNumBlock"&amp;$AV180),SUM(F180,I180,L180,O180,R180,U180,X180,AA180,AD180,AG180),"")</f>
        <v/>
      </c>
      <c r="AR179" s="95"/>
      <c r="AS179" s="104" t="str">
        <f t="shared" ref="AS179" ca="1" si="3489">IF(AND(AU179=1,B179&lt;=INDIRECT("areaNumBlock"&amp;$AV180)),RANK(AT179,INDIRECT("areaRank"&amp;$AV180),0),"")</f>
        <v/>
      </c>
      <c r="AT179" s="106" t="str">
        <f t="shared" ref="AT179" ca="1" si="3490">IF(B179&lt;=INDIRECT("areaNumBlock"&amp;$AV180),AI179*1000000+AN179*100000+AO179*1000+AP179*10+AR179,"")</f>
        <v/>
      </c>
      <c r="AU179" s="25">
        <f t="shared" ref="AU179:AV179" si="3491">AU178</f>
        <v>0</v>
      </c>
      <c r="AV179" s="25">
        <f t="shared" si="3491"/>
        <v>8</v>
      </c>
    </row>
    <row r="180" spans="1:48" ht="21" hidden="1" customHeight="1" outlineLevel="1" x14ac:dyDescent="0.4">
      <c r="A180" s="7"/>
      <c r="B180" s="97"/>
      <c r="C180" s="99"/>
      <c r="D180" s="35" t="str">
        <f t="shared" ref="D180" ca="1" si="3492">IF($B179&lt;=INDIRECT("areaNumBlock"&amp;$AV180),IF( ISBLANK(VLOOKUP(D$4&amp;$B179,INDIRECT("listResultBlock"&amp;$AV180),F$3,FALSE)),"",VLOOKUP(D$4&amp;$B179,INDIRECT("listResultBlock"&amp;$AV180),F$3,FALSE)),"")</f>
        <v/>
      </c>
      <c r="E180" s="36" t="str">
        <f t="shared" ref="E180" ca="1" si="3493">IF($B179&lt;=INDIRECT("areaNumBlock"&amp;$AV180),IF( ISBLANK(VLOOKUP(E$4&amp;$B179,INDIRECT("listResultBlock"&amp;$AV180),E$3,FALSE)),"",VLOOKUP(E$4&amp;$B179,INDIRECT("listResultBlock"&amp;$AV180),E$3,FALSE)),"")</f>
        <v/>
      </c>
      <c r="F180" s="37" t="str">
        <f t="shared" ref="F180" ca="1" si="3494">IF($B179&lt;=INDIRECT("areaNumBlock"&amp;$AV180),IF( ISBLANK(VLOOKUP(F$4&amp;$B179,INDIRECT("listResultBlock"&amp;$AV180),D$3,FALSE)),"",VLOOKUP(F$4&amp;$B179,INDIRECT("listResultBlock"&amp;$AV180),D$3,FALSE)),"")</f>
        <v/>
      </c>
      <c r="G180" s="35" t="str">
        <f t="shared" ref="G180" ca="1" si="3495">IF($B179&lt;=INDIRECT("areaNumBlock"&amp;$AV180),IF( ISBLANK(VLOOKUP(G$4&amp;$B179,INDIRECT("listResultBlock"&amp;$AV180),I$3,FALSE)),"",VLOOKUP(G$4&amp;$B179,INDIRECT("listResultBlock"&amp;$AV180),I$3,FALSE)),"")</f>
        <v/>
      </c>
      <c r="H180" s="36" t="str">
        <f t="shared" ref="H180" ca="1" si="3496">IF($B179&lt;=INDIRECT("areaNumBlock"&amp;$AV180),IF( ISBLANK(VLOOKUP(H$4&amp;$B179,INDIRECT("listResultBlock"&amp;$AV180),H$3,FALSE)),"",VLOOKUP(H$4&amp;$B179,INDIRECT("listResultBlock"&amp;$AV180),H$3,FALSE)),"")</f>
        <v/>
      </c>
      <c r="I180" s="37" t="str">
        <f t="shared" ref="I180" ca="1" si="3497">IF($B179&lt;=INDIRECT("areaNumBlock"&amp;$AV180),IF( ISBLANK(VLOOKUP(I$4&amp;$B179,INDIRECT("listResultBlock"&amp;$AV180),G$3,FALSE)),"",VLOOKUP(I$4&amp;$B179,INDIRECT("listResultBlock"&amp;$AV180),G$3,FALSE)),"")</f>
        <v/>
      </c>
      <c r="J180" s="35" t="str">
        <f t="shared" ref="J180" ca="1" si="3498">IF($B179&lt;=INDIRECT("areaNumBlock"&amp;$AV180),IF( ISBLANK(VLOOKUP(J$4&amp;$B179,INDIRECT("listResultBlock"&amp;$AV180),L$3,FALSE)),"",VLOOKUP(J$4&amp;$B179,INDIRECT("listResultBlock"&amp;$AV180),L$3,FALSE)),"")</f>
        <v/>
      </c>
      <c r="K180" s="36" t="str">
        <f t="shared" ref="K180" ca="1" si="3499">IF($B179&lt;=INDIRECT("areaNumBlock"&amp;$AV180),IF( ISBLANK(VLOOKUP(K$4&amp;$B179,INDIRECT("listResultBlock"&amp;$AV180),K$3,FALSE)),"",VLOOKUP(K$4&amp;$B179,INDIRECT("listResultBlock"&amp;$AV180),K$3,FALSE)),"")</f>
        <v/>
      </c>
      <c r="L180" s="37" t="str">
        <f t="shared" ref="L180" ca="1" si="3500">IF($B179&lt;=INDIRECT("areaNumBlock"&amp;$AV180),IF( ISBLANK(VLOOKUP(L$4&amp;$B179,INDIRECT("listResultBlock"&amp;$AV180),J$3,FALSE)),"",VLOOKUP(L$4&amp;$B179,INDIRECT("listResultBlock"&amp;$AV180),J$3,FALSE)),"")</f>
        <v/>
      </c>
      <c r="M180" s="35" t="str">
        <f t="shared" ref="M180" ca="1" si="3501">IF($B179&lt;=INDIRECT("areaNumBlock"&amp;$AV180),IF( ISBLANK(VLOOKUP(M$4&amp;$B179,INDIRECT("listResultBlock"&amp;$AV180),O$3,FALSE)),"",VLOOKUP(M$4&amp;$B179,INDIRECT("listResultBlock"&amp;$AV180),O$3,FALSE)),"")</f>
        <v/>
      </c>
      <c r="N180" s="36" t="str">
        <f t="shared" ref="N180" ca="1" si="3502">IF($B179&lt;=INDIRECT("areaNumBlock"&amp;$AV180),IF( ISBLANK(VLOOKUP(N$4&amp;$B179,INDIRECT("listResultBlock"&amp;$AV180),N$3,FALSE)),"",VLOOKUP(N$4&amp;$B179,INDIRECT("listResultBlock"&amp;$AV180),N$3,FALSE)),"")</f>
        <v/>
      </c>
      <c r="O180" s="37" t="str">
        <f t="shared" ref="O180" ca="1" si="3503">IF($B179&lt;=INDIRECT("areaNumBlock"&amp;$AV180),IF( ISBLANK(VLOOKUP(O$4&amp;$B179,INDIRECT("listResultBlock"&amp;$AV180),M$3,FALSE)),"",VLOOKUP(O$4&amp;$B179,INDIRECT("listResultBlock"&amp;$AV180),M$3,FALSE)),"")</f>
        <v/>
      </c>
      <c r="P180" s="35" t="str">
        <f t="shared" ref="P180" ca="1" si="3504">IF($B179&lt;=INDIRECT("areaNumBlock"&amp;$AV180),IF( ISBLANK(VLOOKUP(P$4&amp;$B179,INDIRECT("listResultBlock"&amp;$AV180),R$3,FALSE)),"",VLOOKUP(P$4&amp;$B179,INDIRECT("listResultBlock"&amp;$AV180),R$3,FALSE)),"")</f>
        <v/>
      </c>
      <c r="Q180" s="36" t="str">
        <f t="shared" ref="Q180" ca="1" si="3505">IF($B179&lt;=INDIRECT("areaNumBlock"&amp;$AV180),IF( ISBLANK(VLOOKUP(Q$4&amp;$B179,INDIRECT("listResultBlock"&amp;$AV180),Q$3,FALSE)),"",VLOOKUP(Q$4&amp;$B179,INDIRECT("listResultBlock"&amp;$AV180),Q$3,FALSE)),"")</f>
        <v/>
      </c>
      <c r="R180" s="37" t="str">
        <f t="shared" ref="R180" ca="1" si="3506">IF($B179&lt;=INDIRECT("areaNumBlock"&amp;$AV180),IF( ISBLANK(VLOOKUP(R$4&amp;$B179,INDIRECT("listResultBlock"&amp;$AV180),P$3,FALSE)),"",VLOOKUP(R$4&amp;$B179,INDIRECT("listResultBlock"&amp;$AV180),P$3,FALSE)),"")</f>
        <v/>
      </c>
      <c r="S180" s="35" t="str">
        <f t="shared" ref="S180" ca="1" si="3507">IF($B179&lt;=INDIRECT("areaNumBlock"&amp;$AV180),IF( ISBLANK(VLOOKUP(S$4&amp;$B179,INDIRECT("listResultBlock"&amp;$AV180),U$3,FALSE)),"",VLOOKUP(S$4&amp;$B179,INDIRECT("listResultBlock"&amp;$AV180),U$3,FALSE)),"")</f>
        <v/>
      </c>
      <c r="T180" s="36" t="str">
        <f t="shared" ref="T180" ca="1" si="3508">IF($B179&lt;=INDIRECT("areaNumBlock"&amp;$AV180),IF( ISBLANK(VLOOKUP(T$4&amp;$B179,INDIRECT("listResultBlock"&amp;$AV180),T$3,FALSE)),"",VLOOKUP(T$4&amp;$B179,INDIRECT("listResultBlock"&amp;$AV180),T$3,FALSE)),"")</f>
        <v/>
      </c>
      <c r="U180" s="37" t="str">
        <f t="shared" ref="U180" ca="1" si="3509">IF($B179&lt;=INDIRECT("areaNumBlock"&amp;$AV180),IF( ISBLANK(VLOOKUP(U$4&amp;$B179,INDIRECT("listResultBlock"&amp;$AV180),S$3,FALSE)),"",VLOOKUP(U$4&amp;$B179,INDIRECT("listResultBlock"&amp;$AV180),S$3,FALSE)),"")</f>
        <v/>
      </c>
      <c r="V180" s="26"/>
      <c r="W180" s="27"/>
      <c r="X180" s="28"/>
      <c r="Y180" s="35" t="str">
        <f t="shared" ref="Y180" ca="1" si="3510">IF(Y$4&lt;=INDIRECT("areaNumBlock"&amp;$AV180),IF( ISBLANK(VLOOKUP($B179&amp;Y$4,INDIRECT("listResultBlock"&amp;$AV180),Y$3,FALSE)),"",VLOOKUP($B179&amp;Y$4,INDIRECT("listResultBlock"&amp;$AV180),Y$3,FALSE)),"")</f>
        <v/>
      </c>
      <c r="Z180" s="36" t="str">
        <f t="shared" ref="Z180" ca="1" si="3511">IF(Z$4&lt;=INDIRECT("areaNumBlock"&amp;$AV180),IF( ISBLANK(VLOOKUP($B179&amp;Z$4,INDIRECT("listResultBlock"&amp;$AV180),Z$3,FALSE)),"",VLOOKUP($B179&amp;Z$4,INDIRECT("listResultBlock"&amp;$AV180),Z$3,FALSE)),"")</f>
        <v/>
      </c>
      <c r="AA180" s="37" t="str">
        <f t="shared" ref="AA180" ca="1" si="3512">IF(AA$4&lt;=INDIRECT("areaNumBlock"&amp;$AV180),IF( ISBLANK(VLOOKUP($B179&amp;AA$4,INDIRECT("listResultBlock"&amp;$AV180),AA$3,FALSE)),"",VLOOKUP($B179&amp;AA$4,INDIRECT("listResultBlock"&amp;$AV180),AA$3,FALSE)),"")</f>
        <v/>
      </c>
      <c r="AB180" s="35" t="str">
        <f t="shared" ref="AB180" ca="1" si="3513">IF(AB$4&lt;=INDIRECT("areaNumBlock"&amp;$AV180),IF( ISBLANK(VLOOKUP($B179&amp;AB$4,INDIRECT("listResultBlock"&amp;$AV180),AB$3,FALSE)),"",VLOOKUP($B179&amp;AB$4,INDIRECT("listResultBlock"&amp;$AV180),AB$3,FALSE)),"")</f>
        <v/>
      </c>
      <c r="AC180" s="36" t="str">
        <f t="shared" ref="AC180" ca="1" si="3514">IF(AC$4&lt;=INDIRECT("areaNumBlock"&amp;$AV180),IF( ISBLANK(VLOOKUP($B179&amp;AC$4,INDIRECT("listResultBlock"&amp;$AV180),AC$3,FALSE)),"",VLOOKUP($B179&amp;AC$4,INDIRECT("listResultBlock"&amp;$AV180),AC$3,FALSE)),"")</f>
        <v/>
      </c>
      <c r="AD180" s="37" t="str">
        <f t="shared" ref="AD180" ca="1" si="3515">IF(AD$4&lt;=INDIRECT("areaNumBlock"&amp;$AV180),IF( ISBLANK(VLOOKUP($B179&amp;AD$4,INDIRECT("listResultBlock"&amp;$AV180),AD$3,FALSE)),"",VLOOKUP($B179&amp;AD$4,INDIRECT("listResultBlock"&amp;$AV180),AD$3,FALSE)),"")</f>
        <v/>
      </c>
      <c r="AE180" s="35" t="str">
        <f t="shared" ref="AE180" ca="1" si="3516">IF(AE$4&lt;=INDIRECT("areaNumBlock"&amp;$AV180),IF( ISBLANK(VLOOKUP($B179&amp;AE$4,INDIRECT("listResultBlock"&amp;$AV180),AE$3,FALSE)),"",VLOOKUP($B179&amp;AE$4,INDIRECT("listResultBlock"&amp;$AV180),AE$3,FALSE)),"")</f>
        <v/>
      </c>
      <c r="AF180" s="36" t="str">
        <f t="shared" ref="AF180" ca="1" si="3517">IF(AF$4&lt;=INDIRECT("areaNumBlock"&amp;$AV180),IF( ISBLANK(VLOOKUP($B179&amp;AF$4,INDIRECT("listResultBlock"&amp;$AV180),AF$3,FALSE)),"",VLOOKUP($B179&amp;AF$4,INDIRECT("listResultBlock"&amp;$AV180),AF$3,FALSE)),"")</f>
        <v/>
      </c>
      <c r="AG180" s="37" t="str">
        <f t="shared" ref="AG180" ca="1" si="3518">IF(AG$4&lt;=INDIRECT("areaNumBlock"&amp;$AV180),IF( ISBLANK(VLOOKUP($B179&amp;AG$4,INDIRECT("listResultBlock"&amp;$AV180),AG$3,FALSE)),"",VLOOKUP($B179&amp;AG$4,INDIRECT("listResultBlock"&amp;$AV180),AG$3,FALSE)),"")</f>
        <v/>
      </c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105"/>
      <c r="AT180" s="107"/>
      <c r="AU180" s="25">
        <f t="shared" ref="AU180:AV180" si="3519">AU179</f>
        <v>0</v>
      </c>
      <c r="AV180" s="25">
        <f t="shared" si="3519"/>
        <v>8</v>
      </c>
    </row>
    <row r="181" spans="1:48" ht="21" hidden="1" customHeight="1" outlineLevel="1" x14ac:dyDescent="0.4">
      <c r="A181" s="7"/>
      <c r="B181" s="96">
        <v>8</v>
      </c>
      <c r="C181" s="98" t="str">
        <f t="shared" ref="C181" ca="1" si="3520">IF(B181&lt;=INDIRECT("areaNumBlock"&amp;$AV181),INDEX(INDIRECT("listTeamBlock"&amp;$AV181&amp;"b"),B181),"")</f>
        <v/>
      </c>
      <c r="D181" s="100" t="str">
        <f t="shared" ref="D181" ca="1" si="3521">IF(OR(D182="",F182=""),"",IF(D182&gt;F182,"〇",IF(D182&lt;F182,IF(E182="◎","不","×"),"△")))</f>
        <v/>
      </c>
      <c r="E181" s="100"/>
      <c r="F181" s="100"/>
      <c r="G181" s="100" t="str">
        <f t="shared" ref="G181" ca="1" si="3522">IF(OR(G182="",I182=""),"",IF(G182&gt;I182,"〇",IF(G182&lt;I182,IF(H182="◎","不","×"),"△")))</f>
        <v/>
      </c>
      <c r="H181" s="100"/>
      <c r="I181" s="100"/>
      <c r="J181" s="100" t="str">
        <f t="shared" ref="J181" ca="1" si="3523">IF(OR(J182="",L182=""),"",IF(J182&gt;L182,"〇",IF(J182&lt;L182,IF(K182="◎","不","×"),"△")))</f>
        <v/>
      </c>
      <c r="K181" s="100"/>
      <c r="L181" s="100"/>
      <c r="M181" s="100" t="str">
        <f t="shared" ref="M181" ca="1" si="3524">IF(OR(M182="",O182=""),"",IF(M182&gt;O182,"〇",IF(M182&lt;O182,IF(N182="◎","不","×"),"△")))</f>
        <v/>
      </c>
      <c r="N181" s="100"/>
      <c r="O181" s="100"/>
      <c r="P181" s="100" t="str">
        <f t="shared" ref="P181" ca="1" si="3525">IF(OR(P182="",R182=""),"",IF(P182&gt;R182,"〇",IF(P182&lt;R182,IF(Q182="◎","不","×"),"△")))</f>
        <v/>
      </c>
      <c r="Q181" s="100"/>
      <c r="R181" s="100"/>
      <c r="S181" s="100" t="str">
        <f t="shared" ref="S181" ca="1" si="3526">IF(OR(S182="",U182=""),"",IF(S182&gt;U182,"〇",IF(S182&lt;U182,IF(T182="◎","不","×"),"△")))</f>
        <v/>
      </c>
      <c r="T181" s="100"/>
      <c r="U181" s="100"/>
      <c r="V181" s="101" t="str">
        <f t="shared" ref="V181" ca="1" si="3527">IF(OR(V182="",X182=""),"",IF(V182&gt;X182,"〇",IF(V182&lt;X182,IF(W182="◎","不","×"),"△")))</f>
        <v/>
      </c>
      <c r="W181" s="102"/>
      <c r="X181" s="103"/>
      <c r="Y181" s="22"/>
      <c r="Z181" s="23"/>
      <c r="AA181" s="24"/>
      <c r="AB181" s="101" t="str">
        <f t="shared" ref="AB181" ca="1" si="3528">IF(OR(AB182="",AD182=""),"",IF(AB182&gt;AD182,"〇",IF(AB182&lt;AD182,IF(AC182="◎","不","×"),"△")))</f>
        <v/>
      </c>
      <c r="AC181" s="102"/>
      <c r="AD181" s="103"/>
      <c r="AE181" s="101" t="str">
        <f t="shared" ref="AE181" ca="1" si="3529">IF(OR(AE182="",AG182=""),"",IF(AE182&gt;AG182,"〇",IF(AE182&lt;AG182,IF(AF182="◎","不","×"),"△")))</f>
        <v/>
      </c>
      <c r="AF181" s="102"/>
      <c r="AG181" s="103"/>
      <c r="AH181" s="95" t="str">
        <f t="shared" ref="AH181" ca="1" si="3530">IF(B181&lt;=INDIRECT("areaNumBlock"&amp;$AV182),SUM(AJ181:AM182),"")</f>
        <v/>
      </c>
      <c r="AI181" s="93" t="str">
        <f t="shared" ref="AI181" ca="1" si="3531">IF(B181&lt;=INDIRECT("areaNumBlock"&amp;$AV182),AJ181*3+AL181-(AM181*4),"")</f>
        <v/>
      </c>
      <c r="AJ181" s="95" t="str">
        <f t="shared" ref="AJ181:AM181" ca="1" si="3532">IF($B181&lt;=INDIRECT("areaNumBlock"&amp;$AV182),COUNTIF($D181:$AG182,AJ$5),"")</f>
        <v/>
      </c>
      <c r="AK181" s="95" t="str">
        <f t="shared" ca="1" si="3532"/>
        <v/>
      </c>
      <c r="AL181" s="95" t="str">
        <f t="shared" ca="1" si="3532"/>
        <v/>
      </c>
      <c r="AM181" s="95" t="str">
        <f t="shared" ca="1" si="3532"/>
        <v/>
      </c>
      <c r="AN181" s="95"/>
      <c r="AO181" s="93" t="str">
        <f t="shared" ref="AO181" ca="1" si="3533">IF(B181&lt;=INDIRECT("areaNumBlock"&amp;$AV182),AP181-AQ181,"")</f>
        <v/>
      </c>
      <c r="AP181" s="95" t="str">
        <f t="shared" ref="AP181" ca="1" si="3534">IF(B181&lt;=INDIRECT("areaNumBlock"&amp;$AV182),SUM(D182,G182,J182,M182,P182,S182,V182,Y182,AB182,AE182),"")</f>
        <v/>
      </c>
      <c r="AQ181" s="95" t="str">
        <f t="shared" ref="AQ181" ca="1" si="3535">IF(B181&lt;=INDIRECT("areaNumBlock"&amp;$AV182),SUM(F182,I182,L182,O182,R182,U182,X182,AA182,AD182,AG182),"")</f>
        <v/>
      </c>
      <c r="AR181" s="95"/>
      <c r="AS181" s="104" t="str">
        <f t="shared" ref="AS181" ca="1" si="3536">IF(AND(AU181=1,B181&lt;=INDIRECT("areaNumBlock"&amp;$AV182)),RANK(AT181,INDIRECT("areaRank"&amp;$AV182),0),"")</f>
        <v/>
      </c>
      <c r="AT181" s="106" t="str">
        <f t="shared" ref="AT181" ca="1" si="3537">IF(B181&lt;=INDIRECT("areaNumBlock"&amp;$AV182),AI181*1000000+AN181*100000+AO181*1000+AP181*10+AR181,"")</f>
        <v/>
      </c>
      <c r="AU181" s="25">
        <f t="shared" ref="AU181:AV181" si="3538">AU180</f>
        <v>0</v>
      </c>
      <c r="AV181" s="25">
        <f t="shared" si="3538"/>
        <v>8</v>
      </c>
    </row>
    <row r="182" spans="1:48" ht="21" hidden="1" customHeight="1" outlineLevel="1" x14ac:dyDescent="0.4">
      <c r="A182" s="7"/>
      <c r="B182" s="97"/>
      <c r="C182" s="99"/>
      <c r="D182" s="32" t="str">
        <f t="shared" ref="D182" ca="1" si="3539">IF($B181&lt;=INDIRECT("areaNumBlock"&amp;$AV182),IF( ISBLANK(VLOOKUP(D$4&amp;$B181,INDIRECT("listResultBlock"&amp;$AV182),F$3,FALSE)),"",VLOOKUP(D$4&amp;$B181,INDIRECT("listResultBlock"&amp;$AV182),F$3,FALSE)),"")</f>
        <v/>
      </c>
      <c r="E182" s="33" t="str">
        <f t="shared" ref="E182" ca="1" si="3540">IF($B181&lt;=INDIRECT("areaNumBlock"&amp;$AV182),IF( ISBLANK(VLOOKUP(E$4&amp;$B181,INDIRECT("listResultBlock"&amp;$AV182),E$3,FALSE)),"",VLOOKUP(E$4&amp;$B181,INDIRECT("listResultBlock"&amp;$AV182),E$3,FALSE)),"")</f>
        <v/>
      </c>
      <c r="F182" s="34" t="str">
        <f t="shared" ref="F182" ca="1" si="3541">IF($B181&lt;=INDIRECT("areaNumBlock"&amp;$AV182),IF( ISBLANK(VLOOKUP(F$4&amp;$B181,INDIRECT("listResultBlock"&amp;$AV182),D$3,FALSE)),"",VLOOKUP(F$4&amp;$B181,INDIRECT("listResultBlock"&amp;$AV182),D$3,FALSE)),"")</f>
        <v/>
      </c>
      <c r="G182" s="32" t="str">
        <f t="shared" ref="G182" ca="1" si="3542">IF($B181&lt;=INDIRECT("areaNumBlock"&amp;$AV182),IF( ISBLANK(VLOOKUP(G$4&amp;$B181,INDIRECT("listResultBlock"&amp;$AV182),I$3,FALSE)),"",VLOOKUP(G$4&amp;$B181,INDIRECT("listResultBlock"&amp;$AV182),I$3,FALSE)),"")</f>
        <v/>
      </c>
      <c r="H182" s="33" t="str">
        <f t="shared" ref="H182" ca="1" si="3543">IF($B181&lt;=INDIRECT("areaNumBlock"&amp;$AV182),IF( ISBLANK(VLOOKUP(H$4&amp;$B181,INDIRECT("listResultBlock"&amp;$AV182),H$3,FALSE)),"",VLOOKUP(H$4&amp;$B181,INDIRECT("listResultBlock"&amp;$AV182),H$3,FALSE)),"")</f>
        <v/>
      </c>
      <c r="I182" s="34" t="str">
        <f t="shared" ref="I182" ca="1" si="3544">IF($B181&lt;=INDIRECT("areaNumBlock"&amp;$AV182),IF( ISBLANK(VLOOKUP(I$4&amp;$B181,INDIRECT("listResultBlock"&amp;$AV182),G$3,FALSE)),"",VLOOKUP(I$4&amp;$B181,INDIRECT("listResultBlock"&amp;$AV182),G$3,FALSE)),"")</f>
        <v/>
      </c>
      <c r="J182" s="32" t="str">
        <f t="shared" ref="J182" ca="1" si="3545">IF($B181&lt;=INDIRECT("areaNumBlock"&amp;$AV182),IF( ISBLANK(VLOOKUP(J$4&amp;$B181,INDIRECT("listResultBlock"&amp;$AV182),L$3,FALSE)),"",VLOOKUP(J$4&amp;$B181,INDIRECT("listResultBlock"&amp;$AV182),L$3,FALSE)),"")</f>
        <v/>
      </c>
      <c r="K182" s="33" t="str">
        <f t="shared" ref="K182" ca="1" si="3546">IF($B181&lt;=INDIRECT("areaNumBlock"&amp;$AV182),IF( ISBLANK(VLOOKUP(K$4&amp;$B181,INDIRECT("listResultBlock"&amp;$AV182),K$3,FALSE)),"",VLOOKUP(K$4&amp;$B181,INDIRECT("listResultBlock"&amp;$AV182),K$3,FALSE)),"")</f>
        <v/>
      </c>
      <c r="L182" s="34" t="str">
        <f t="shared" ref="L182" ca="1" si="3547">IF($B181&lt;=INDIRECT("areaNumBlock"&amp;$AV182),IF( ISBLANK(VLOOKUP(L$4&amp;$B181,INDIRECT("listResultBlock"&amp;$AV182),J$3,FALSE)),"",VLOOKUP(L$4&amp;$B181,INDIRECT("listResultBlock"&amp;$AV182),J$3,FALSE)),"")</f>
        <v/>
      </c>
      <c r="M182" s="32" t="str">
        <f t="shared" ref="M182" ca="1" si="3548">IF($B181&lt;=INDIRECT("areaNumBlock"&amp;$AV182),IF( ISBLANK(VLOOKUP(M$4&amp;$B181,INDIRECT("listResultBlock"&amp;$AV182),O$3,FALSE)),"",VLOOKUP(M$4&amp;$B181,INDIRECT("listResultBlock"&amp;$AV182),O$3,FALSE)),"")</f>
        <v/>
      </c>
      <c r="N182" s="33" t="str">
        <f t="shared" ref="N182" ca="1" si="3549">IF($B181&lt;=INDIRECT("areaNumBlock"&amp;$AV182),IF( ISBLANK(VLOOKUP(N$4&amp;$B181,INDIRECT("listResultBlock"&amp;$AV182),N$3,FALSE)),"",VLOOKUP(N$4&amp;$B181,INDIRECT("listResultBlock"&amp;$AV182),N$3,FALSE)),"")</f>
        <v/>
      </c>
      <c r="O182" s="34" t="str">
        <f t="shared" ref="O182" ca="1" si="3550">IF($B181&lt;=INDIRECT("areaNumBlock"&amp;$AV182),IF( ISBLANK(VLOOKUP(O$4&amp;$B181,INDIRECT("listResultBlock"&amp;$AV182),M$3,FALSE)),"",VLOOKUP(O$4&amp;$B181,INDIRECT("listResultBlock"&amp;$AV182),M$3,FALSE)),"")</f>
        <v/>
      </c>
      <c r="P182" s="32" t="str">
        <f t="shared" ref="P182" ca="1" si="3551">IF($B181&lt;=INDIRECT("areaNumBlock"&amp;$AV182),IF( ISBLANK(VLOOKUP(P$4&amp;$B181,INDIRECT("listResultBlock"&amp;$AV182),R$3,FALSE)),"",VLOOKUP(P$4&amp;$B181,INDIRECT("listResultBlock"&amp;$AV182),R$3,FALSE)),"")</f>
        <v/>
      </c>
      <c r="Q182" s="33" t="str">
        <f t="shared" ref="Q182" ca="1" si="3552">IF($B181&lt;=INDIRECT("areaNumBlock"&amp;$AV182),IF( ISBLANK(VLOOKUP(Q$4&amp;$B181,INDIRECT("listResultBlock"&amp;$AV182),Q$3,FALSE)),"",VLOOKUP(Q$4&amp;$B181,INDIRECT("listResultBlock"&amp;$AV182),Q$3,FALSE)),"")</f>
        <v/>
      </c>
      <c r="R182" s="34" t="str">
        <f t="shared" ref="R182" ca="1" si="3553">IF($B181&lt;=INDIRECT("areaNumBlock"&amp;$AV182),IF( ISBLANK(VLOOKUP(R$4&amp;$B181,INDIRECT("listResultBlock"&amp;$AV182),P$3,FALSE)),"",VLOOKUP(R$4&amp;$B181,INDIRECT("listResultBlock"&amp;$AV182),P$3,FALSE)),"")</f>
        <v/>
      </c>
      <c r="S182" s="32" t="str">
        <f t="shared" ref="S182" ca="1" si="3554">IF($B181&lt;=INDIRECT("areaNumBlock"&amp;$AV182),IF( ISBLANK(VLOOKUP(S$4&amp;$B181,INDIRECT("listResultBlock"&amp;$AV182),U$3,FALSE)),"",VLOOKUP(S$4&amp;$B181,INDIRECT("listResultBlock"&amp;$AV182),U$3,FALSE)),"")</f>
        <v/>
      </c>
      <c r="T182" s="33" t="str">
        <f t="shared" ref="T182" ca="1" si="3555">IF($B181&lt;=INDIRECT("areaNumBlock"&amp;$AV182),IF( ISBLANK(VLOOKUP(T$4&amp;$B181,INDIRECT("listResultBlock"&amp;$AV182),T$3,FALSE)),"",VLOOKUP(T$4&amp;$B181,INDIRECT("listResultBlock"&amp;$AV182),T$3,FALSE)),"")</f>
        <v/>
      </c>
      <c r="U182" s="34" t="str">
        <f t="shared" ref="U182" ca="1" si="3556">IF($B181&lt;=INDIRECT("areaNumBlock"&amp;$AV182),IF( ISBLANK(VLOOKUP(U$4&amp;$B181,INDIRECT("listResultBlock"&amp;$AV182),S$3,FALSE)),"",VLOOKUP(U$4&amp;$B181,INDIRECT("listResultBlock"&amp;$AV182),S$3,FALSE)),"")</f>
        <v/>
      </c>
      <c r="V182" s="32" t="str">
        <f t="shared" ref="V182" ca="1" si="3557">IF($B181&lt;=INDIRECT("areaNumBlock"&amp;$AV182),IF( ISBLANK(VLOOKUP(V$4&amp;$B181,INDIRECT("listResultBlock"&amp;$AV182),X$3,FALSE)),"",VLOOKUP(V$4&amp;$B181,INDIRECT("listResultBlock"&amp;$AV182),X$3,FALSE)),"")</f>
        <v/>
      </c>
      <c r="W182" s="33" t="str">
        <f t="shared" ref="W182" ca="1" si="3558">IF($B181&lt;=INDIRECT("areaNumBlock"&amp;$AV182),IF( ISBLANK(VLOOKUP(W$4&amp;$B181,INDIRECT("listResultBlock"&amp;$AV182),W$3,FALSE)),"",VLOOKUP(W$4&amp;$B181,INDIRECT("listResultBlock"&amp;$AV182),W$3,FALSE)),"")</f>
        <v/>
      </c>
      <c r="X182" s="34" t="str">
        <f t="shared" ref="X182" ca="1" si="3559">IF($B181&lt;=INDIRECT("areaNumBlock"&amp;$AV182),IF( ISBLANK(VLOOKUP(X$4&amp;$B181,INDIRECT("listResultBlock"&amp;$AV182),V$3,FALSE)),"",VLOOKUP(X$4&amp;$B181,INDIRECT("listResultBlock"&amp;$AV182),V$3,FALSE)),"")</f>
        <v/>
      </c>
      <c r="Y182" s="26"/>
      <c r="Z182" s="27"/>
      <c r="AA182" s="28"/>
      <c r="AB182" s="32" t="str">
        <f t="shared" ref="AB182" ca="1" si="3560">IF(AB$4&lt;=INDIRECT("areaNumBlock"&amp;$AV182),IF( ISBLANK(VLOOKUP($B181&amp;AB$4,INDIRECT("listResultBlock"&amp;$AV182),AB$3,FALSE)),"",VLOOKUP($B181&amp;AB$4,INDIRECT("listResultBlock"&amp;$AV182),AB$3,FALSE)),"")</f>
        <v/>
      </c>
      <c r="AC182" s="33" t="str">
        <f t="shared" ref="AC182" ca="1" si="3561">IF(AC$4&lt;=INDIRECT("areaNumBlock"&amp;$AV182),IF( ISBLANK(VLOOKUP($B181&amp;AC$4,INDIRECT("listResultBlock"&amp;$AV182),AC$3,FALSE)),"",VLOOKUP($B181&amp;AC$4,INDIRECT("listResultBlock"&amp;$AV182),AC$3,FALSE)),"")</f>
        <v/>
      </c>
      <c r="AD182" s="34" t="str">
        <f t="shared" ref="AD182" ca="1" si="3562">IF(AD$4&lt;=INDIRECT("areaNumBlock"&amp;$AV182),IF( ISBLANK(VLOOKUP($B181&amp;AD$4,INDIRECT("listResultBlock"&amp;$AV182),AD$3,FALSE)),"",VLOOKUP($B181&amp;AD$4,INDIRECT("listResultBlock"&amp;$AV182),AD$3,FALSE)),"")</f>
        <v/>
      </c>
      <c r="AE182" s="32" t="str">
        <f t="shared" ref="AE182" ca="1" si="3563">IF(AE$4&lt;=INDIRECT("areaNumBlock"&amp;$AV182),IF( ISBLANK(VLOOKUP($B181&amp;AE$4,INDIRECT("listResultBlock"&amp;$AV182),AE$3,FALSE)),"",VLOOKUP($B181&amp;AE$4,INDIRECT("listResultBlock"&amp;$AV182),AE$3,FALSE)),"")</f>
        <v/>
      </c>
      <c r="AF182" s="33" t="str">
        <f t="shared" ref="AF182" ca="1" si="3564">IF(AF$4&lt;=INDIRECT("areaNumBlock"&amp;$AV182),IF( ISBLANK(VLOOKUP($B181&amp;AF$4,INDIRECT("listResultBlock"&amp;$AV182),AF$3,FALSE)),"",VLOOKUP($B181&amp;AF$4,INDIRECT("listResultBlock"&amp;$AV182),AF$3,FALSE)),"")</f>
        <v/>
      </c>
      <c r="AG182" s="34" t="str">
        <f t="shared" ref="AG182" ca="1" si="3565">IF(AG$4&lt;=INDIRECT("areaNumBlock"&amp;$AV182),IF( ISBLANK(VLOOKUP($B181&amp;AG$4,INDIRECT("listResultBlock"&amp;$AV182),AG$3,FALSE)),"",VLOOKUP($B181&amp;AG$4,INDIRECT("listResultBlock"&amp;$AV182),AG$3,FALSE)),"")</f>
        <v/>
      </c>
      <c r="AH182" s="94"/>
      <c r="AI182" s="94"/>
      <c r="AJ182" s="94"/>
      <c r="AK182" s="94"/>
      <c r="AL182" s="94"/>
      <c r="AM182" s="94"/>
      <c r="AN182" s="94"/>
      <c r="AO182" s="94"/>
      <c r="AP182" s="94"/>
      <c r="AQ182" s="94"/>
      <c r="AR182" s="94"/>
      <c r="AS182" s="105"/>
      <c r="AT182" s="107"/>
      <c r="AU182" s="25">
        <f t="shared" ref="AU182:AV182" si="3566">AU181</f>
        <v>0</v>
      </c>
      <c r="AV182" s="25">
        <f t="shared" si="3566"/>
        <v>8</v>
      </c>
    </row>
    <row r="183" spans="1:48" ht="21" hidden="1" customHeight="1" outlineLevel="1" x14ac:dyDescent="0.4">
      <c r="A183" s="7"/>
      <c r="B183" s="96">
        <v>9</v>
      </c>
      <c r="C183" s="98" t="str">
        <f t="shared" ref="C183" ca="1" si="3567">IF(B183&lt;=INDIRECT("areaNumBlock"&amp;$AV183),INDEX(INDIRECT("listTeamBlock"&amp;$AV183&amp;"b"),B183),"")</f>
        <v/>
      </c>
      <c r="D183" s="108" t="str">
        <f t="shared" ref="D183" ca="1" si="3568">IF(OR(D184="",F184=""),"",IF(D184&gt;F184,"〇",IF(D184&lt;F184,IF(E184="◎","不","×"),"△")))</f>
        <v/>
      </c>
      <c r="E183" s="108"/>
      <c r="F183" s="108"/>
      <c r="G183" s="108" t="str">
        <f t="shared" ref="G183" ca="1" si="3569">IF(OR(G184="",I184=""),"",IF(G184&gt;I184,"〇",IF(G184&lt;I184,IF(H184="◎","不","×"),"△")))</f>
        <v/>
      </c>
      <c r="H183" s="108"/>
      <c r="I183" s="108"/>
      <c r="J183" s="108" t="str">
        <f t="shared" ref="J183" ca="1" si="3570">IF(OR(J184="",L184=""),"",IF(J184&gt;L184,"〇",IF(J184&lt;L184,IF(K184="◎","不","×"),"△")))</f>
        <v/>
      </c>
      <c r="K183" s="108"/>
      <c r="L183" s="108"/>
      <c r="M183" s="108" t="str">
        <f t="shared" ref="M183" ca="1" si="3571">IF(OR(M184="",O184=""),"",IF(M184&gt;O184,"〇",IF(M184&lt;O184,IF(N184="◎","不","×"),"△")))</f>
        <v/>
      </c>
      <c r="N183" s="108"/>
      <c r="O183" s="108"/>
      <c r="P183" s="108" t="str">
        <f t="shared" ref="P183" ca="1" si="3572">IF(OR(P184="",R184=""),"",IF(P184&gt;R184,"〇",IF(P184&lt;R184,IF(Q184="◎","不","×"),"△")))</f>
        <v/>
      </c>
      <c r="Q183" s="108"/>
      <c r="R183" s="108"/>
      <c r="S183" s="108" t="str">
        <f t="shared" ref="S183" ca="1" si="3573">IF(OR(S184="",U184=""),"",IF(S184&gt;U184,"〇",IF(S184&lt;U184,IF(T184="◎","不","×"),"△")))</f>
        <v/>
      </c>
      <c r="T183" s="108"/>
      <c r="U183" s="108"/>
      <c r="V183" s="109" t="str">
        <f t="shared" ref="V183" ca="1" si="3574">IF(OR(V184="",X184=""),"",IF(V184&gt;X184,"〇",IF(V184&lt;X184,IF(W184="◎","不","×"),"△")))</f>
        <v/>
      </c>
      <c r="W183" s="110"/>
      <c r="X183" s="111"/>
      <c r="Y183" s="109" t="str">
        <f t="shared" ref="Y183" ca="1" si="3575">IF(OR(Y184="",AA184=""),"",IF(Y184&gt;AA184,"〇",IF(Y184&lt;AA184,IF(Z184="◎","不","×"),"△")))</f>
        <v/>
      </c>
      <c r="Z183" s="110"/>
      <c r="AA183" s="111"/>
      <c r="AB183" s="22"/>
      <c r="AC183" s="23"/>
      <c r="AD183" s="24"/>
      <c r="AE183" s="109" t="str">
        <f ca="1">IF(OR(AE184="",AG184=""),"",IF(AE184&gt;AG184,"〇",IF(AE184&lt;AG184,IF(AF184="◎","不","×"),"△")))</f>
        <v/>
      </c>
      <c r="AF183" s="110"/>
      <c r="AG183" s="111"/>
      <c r="AH183" s="95" t="str">
        <f t="shared" ref="AH183" ca="1" si="3576">IF(B183&lt;=INDIRECT("areaNumBlock"&amp;$AV184),SUM(AJ183:AM184),"")</f>
        <v/>
      </c>
      <c r="AI183" s="93" t="str">
        <f t="shared" ref="AI183" ca="1" si="3577">IF(B183&lt;=INDIRECT("areaNumBlock"&amp;$AV184),AJ183*3+AL183-(AM183*4),"")</f>
        <v/>
      </c>
      <c r="AJ183" s="95" t="str">
        <f t="shared" ref="AJ183:AM183" ca="1" si="3578">IF($B183&lt;=INDIRECT("areaNumBlock"&amp;$AV184),COUNTIF($D183:$AG184,AJ$5),"")</f>
        <v/>
      </c>
      <c r="AK183" s="95" t="str">
        <f t="shared" ca="1" si="3578"/>
        <v/>
      </c>
      <c r="AL183" s="95" t="str">
        <f t="shared" ca="1" si="3578"/>
        <v/>
      </c>
      <c r="AM183" s="95" t="str">
        <f t="shared" ca="1" si="3578"/>
        <v/>
      </c>
      <c r="AN183" s="95"/>
      <c r="AO183" s="93" t="str">
        <f t="shared" ref="AO183" ca="1" si="3579">IF(B183&lt;=INDIRECT("areaNumBlock"&amp;$AV184),AP183-AQ183,"")</f>
        <v/>
      </c>
      <c r="AP183" s="95" t="str">
        <f t="shared" ref="AP183" ca="1" si="3580">IF(B183&lt;=INDIRECT("areaNumBlock"&amp;$AV184),SUM(D184,G184,J184,M184,P184,S184,V184,Y184,AB184,AE184),"")</f>
        <v/>
      </c>
      <c r="AQ183" s="95" t="str">
        <f t="shared" ref="AQ183" ca="1" si="3581">IF(B183&lt;=INDIRECT("areaNumBlock"&amp;$AV184),SUM(F184,I184,L184,O184,R184,U184,X184,AA184,AD184,AG184),"")</f>
        <v/>
      </c>
      <c r="AR183" s="95"/>
      <c r="AS183" s="104" t="str">
        <f t="shared" ref="AS183" ca="1" si="3582">IF(AND(AU183=1,B183&lt;=INDIRECT("areaNumBlock"&amp;$AV184)),RANK(AT183,INDIRECT("areaRank"&amp;$AV184),0),"")</f>
        <v/>
      </c>
      <c r="AT183" s="106" t="str">
        <f t="shared" ref="AT183" ca="1" si="3583">IF(B183&lt;=INDIRECT("areaNumBlock"&amp;$AV184),AI183*1000000+AN183*100000+AO183*1000+AP183*10+AR183,"")</f>
        <v/>
      </c>
      <c r="AU183" s="25">
        <f t="shared" ref="AU183:AV183" si="3584">AU182</f>
        <v>0</v>
      </c>
      <c r="AV183" s="25">
        <f t="shared" si="3584"/>
        <v>8</v>
      </c>
    </row>
    <row r="184" spans="1:48" ht="21" hidden="1" customHeight="1" outlineLevel="1" x14ac:dyDescent="0.4">
      <c r="A184" s="7"/>
      <c r="B184" s="97"/>
      <c r="C184" s="99"/>
      <c r="D184" s="35" t="str">
        <f t="shared" ref="D184" ca="1" si="3585">IF($B183&lt;=INDIRECT("areaNumBlock"&amp;$AV184),IF( ISBLANK(VLOOKUP(D$4&amp;$B183,INDIRECT("listResultBlock"&amp;$AV184),F$3,FALSE)),"",VLOOKUP(D$4&amp;$B183,INDIRECT("listResultBlock"&amp;$AV184),F$3,FALSE)),"")</f>
        <v/>
      </c>
      <c r="E184" s="36" t="str">
        <f t="shared" ref="E184" ca="1" si="3586">IF($B183&lt;=INDIRECT("areaNumBlock"&amp;$AV184),IF( ISBLANK(VLOOKUP(E$4&amp;$B183,INDIRECT("listResultBlock"&amp;$AV184),E$3,FALSE)),"",VLOOKUP(E$4&amp;$B183,INDIRECT("listResultBlock"&amp;$AV184),E$3,FALSE)),"")</f>
        <v/>
      </c>
      <c r="F184" s="37" t="str">
        <f t="shared" ref="F184" ca="1" si="3587">IF($B183&lt;=INDIRECT("areaNumBlock"&amp;$AV184),IF( ISBLANK(VLOOKUP(F$4&amp;$B183,INDIRECT("listResultBlock"&amp;$AV184),D$3,FALSE)),"",VLOOKUP(F$4&amp;$B183,INDIRECT("listResultBlock"&amp;$AV184),D$3,FALSE)),"")</f>
        <v/>
      </c>
      <c r="G184" s="35" t="str">
        <f t="shared" ref="G184" ca="1" si="3588">IF($B183&lt;=INDIRECT("areaNumBlock"&amp;$AV184),IF( ISBLANK(VLOOKUP(G$4&amp;$B183,INDIRECT("listResultBlock"&amp;$AV184),I$3,FALSE)),"",VLOOKUP(G$4&amp;$B183,INDIRECT("listResultBlock"&amp;$AV184),I$3,FALSE)),"")</f>
        <v/>
      </c>
      <c r="H184" s="36" t="str">
        <f t="shared" ref="H184" ca="1" si="3589">IF($B183&lt;=INDIRECT("areaNumBlock"&amp;$AV184),IF( ISBLANK(VLOOKUP(H$4&amp;$B183,INDIRECT("listResultBlock"&amp;$AV184),H$3,FALSE)),"",VLOOKUP(H$4&amp;$B183,INDIRECT("listResultBlock"&amp;$AV184),H$3,FALSE)),"")</f>
        <v/>
      </c>
      <c r="I184" s="37" t="str">
        <f t="shared" ref="I184" ca="1" si="3590">IF($B183&lt;=INDIRECT("areaNumBlock"&amp;$AV184),IF( ISBLANK(VLOOKUP(I$4&amp;$B183,INDIRECT("listResultBlock"&amp;$AV184),G$3,FALSE)),"",VLOOKUP(I$4&amp;$B183,INDIRECT("listResultBlock"&amp;$AV184),G$3,FALSE)),"")</f>
        <v/>
      </c>
      <c r="J184" s="35" t="str">
        <f t="shared" ref="J184" ca="1" si="3591">IF($B183&lt;=INDIRECT("areaNumBlock"&amp;$AV184),IF( ISBLANK(VLOOKUP(J$4&amp;$B183,INDIRECT("listResultBlock"&amp;$AV184),L$3,FALSE)),"",VLOOKUP(J$4&amp;$B183,INDIRECT("listResultBlock"&amp;$AV184),L$3,FALSE)),"")</f>
        <v/>
      </c>
      <c r="K184" s="36" t="str">
        <f t="shared" ref="K184" ca="1" si="3592">IF($B183&lt;=INDIRECT("areaNumBlock"&amp;$AV184),IF( ISBLANK(VLOOKUP(K$4&amp;$B183,INDIRECT("listResultBlock"&amp;$AV184),K$3,FALSE)),"",VLOOKUP(K$4&amp;$B183,INDIRECT("listResultBlock"&amp;$AV184),K$3,FALSE)),"")</f>
        <v/>
      </c>
      <c r="L184" s="37" t="str">
        <f t="shared" ref="L184" ca="1" si="3593">IF($B183&lt;=INDIRECT("areaNumBlock"&amp;$AV184),IF( ISBLANK(VLOOKUP(L$4&amp;$B183,INDIRECT("listResultBlock"&amp;$AV184),J$3,FALSE)),"",VLOOKUP(L$4&amp;$B183,INDIRECT("listResultBlock"&amp;$AV184),J$3,FALSE)),"")</f>
        <v/>
      </c>
      <c r="M184" s="35" t="str">
        <f t="shared" ref="M184" ca="1" si="3594">IF($B183&lt;=INDIRECT("areaNumBlock"&amp;$AV184),IF( ISBLANK(VLOOKUP(M$4&amp;$B183,INDIRECT("listResultBlock"&amp;$AV184),O$3,FALSE)),"",VLOOKUP(M$4&amp;$B183,INDIRECT("listResultBlock"&amp;$AV184),O$3,FALSE)),"")</f>
        <v/>
      </c>
      <c r="N184" s="36" t="str">
        <f t="shared" ref="N184" ca="1" si="3595">IF($B183&lt;=INDIRECT("areaNumBlock"&amp;$AV184),IF( ISBLANK(VLOOKUP(N$4&amp;$B183,INDIRECT("listResultBlock"&amp;$AV184),N$3,FALSE)),"",VLOOKUP(N$4&amp;$B183,INDIRECT("listResultBlock"&amp;$AV184),N$3,FALSE)),"")</f>
        <v/>
      </c>
      <c r="O184" s="37" t="str">
        <f t="shared" ref="O184" ca="1" si="3596">IF($B183&lt;=INDIRECT("areaNumBlock"&amp;$AV184),IF( ISBLANK(VLOOKUP(O$4&amp;$B183,INDIRECT("listResultBlock"&amp;$AV184),M$3,FALSE)),"",VLOOKUP(O$4&amp;$B183,INDIRECT("listResultBlock"&amp;$AV184),M$3,FALSE)),"")</f>
        <v/>
      </c>
      <c r="P184" s="35" t="str">
        <f t="shared" ref="P184" ca="1" si="3597">IF($B183&lt;=INDIRECT("areaNumBlock"&amp;$AV184),IF( ISBLANK(VLOOKUP(P$4&amp;$B183,INDIRECT("listResultBlock"&amp;$AV184),R$3,FALSE)),"",VLOOKUP(P$4&amp;$B183,INDIRECT("listResultBlock"&amp;$AV184),R$3,FALSE)),"")</f>
        <v/>
      </c>
      <c r="Q184" s="36" t="str">
        <f t="shared" ref="Q184" ca="1" si="3598">IF($B183&lt;=INDIRECT("areaNumBlock"&amp;$AV184),IF( ISBLANK(VLOOKUP(Q$4&amp;$B183,INDIRECT("listResultBlock"&amp;$AV184),Q$3,FALSE)),"",VLOOKUP(Q$4&amp;$B183,INDIRECT("listResultBlock"&amp;$AV184),Q$3,FALSE)),"")</f>
        <v/>
      </c>
      <c r="R184" s="37" t="str">
        <f t="shared" ref="R184" ca="1" si="3599">IF($B183&lt;=INDIRECT("areaNumBlock"&amp;$AV184),IF( ISBLANK(VLOOKUP(R$4&amp;$B183,INDIRECT("listResultBlock"&amp;$AV184),P$3,FALSE)),"",VLOOKUP(R$4&amp;$B183,INDIRECT("listResultBlock"&amp;$AV184),P$3,FALSE)),"")</f>
        <v/>
      </c>
      <c r="S184" s="35" t="str">
        <f t="shared" ref="S184" ca="1" si="3600">IF($B183&lt;=INDIRECT("areaNumBlock"&amp;$AV184),IF( ISBLANK(VLOOKUP(S$4&amp;$B183,INDIRECT("listResultBlock"&amp;$AV184),U$3,FALSE)),"",VLOOKUP(S$4&amp;$B183,INDIRECT("listResultBlock"&amp;$AV184),U$3,FALSE)),"")</f>
        <v/>
      </c>
      <c r="T184" s="36" t="str">
        <f t="shared" ref="T184" ca="1" si="3601">IF($B183&lt;=INDIRECT("areaNumBlock"&amp;$AV184),IF( ISBLANK(VLOOKUP(T$4&amp;$B183,INDIRECT("listResultBlock"&amp;$AV184),T$3,FALSE)),"",VLOOKUP(T$4&amp;$B183,INDIRECT("listResultBlock"&amp;$AV184),T$3,FALSE)),"")</f>
        <v/>
      </c>
      <c r="U184" s="37" t="str">
        <f t="shared" ref="U184" ca="1" si="3602">IF($B183&lt;=INDIRECT("areaNumBlock"&amp;$AV184),IF( ISBLANK(VLOOKUP(U$4&amp;$B183,INDIRECT("listResultBlock"&amp;$AV184),S$3,FALSE)),"",VLOOKUP(U$4&amp;$B183,INDIRECT("listResultBlock"&amp;$AV184),S$3,FALSE)),"")</f>
        <v/>
      </c>
      <c r="V184" s="35" t="str">
        <f t="shared" ref="V184" ca="1" si="3603">IF($B183&lt;=INDIRECT("areaNumBlock"&amp;$AV184),IF( ISBLANK(VLOOKUP(V$4&amp;$B183,INDIRECT("listResultBlock"&amp;$AV184),X$3,FALSE)),"",VLOOKUP(V$4&amp;$B183,INDIRECT("listResultBlock"&amp;$AV184),X$3,FALSE)),"")</f>
        <v/>
      </c>
      <c r="W184" s="36" t="str">
        <f t="shared" ref="W184" ca="1" si="3604">IF($B183&lt;=INDIRECT("areaNumBlock"&amp;$AV184),IF( ISBLANK(VLOOKUP(W$4&amp;$B183,INDIRECT("listResultBlock"&amp;$AV184),W$3,FALSE)),"",VLOOKUP(W$4&amp;$B183,INDIRECT("listResultBlock"&amp;$AV184),W$3,FALSE)),"")</f>
        <v/>
      </c>
      <c r="X184" s="37" t="str">
        <f t="shared" ref="X184" ca="1" si="3605">IF($B183&lt;=INDIRECT("areaNumBlock"&amp;$AV184),IF( ISBLANK(VLOOKUP(X$4&amp;$B183,INDIRECT("listResultBlock"&amp;$AV184),V$3,FALSE)),"",VLOOKUP(X$4&amp;$B183,INDIRECT("listResultBlock"&amp;$AV184),V$3,FALSE)),"")</f>
        <v/>
      </c>
      <c r="Y184" s="35" t="str">
        <f t="shared" ref="Y184" ca="1" si="3606">IF($B183&lt;=INDIRECT("areaNumBlock"&amp;$AV184),IF( ISBLANK(VLOOKUP(Y$4&amp;$B183,INDIRECT("listResultBlock"&amp;$AV184),AA$3,FALSE)),"",VLOOKUP(Y$4&amp;$B183,INDIRECT("listResultBlock"&amp;$AV184),AA$3,FALSE)),"")</f>
        <v/>
      </c>
      <c r="Z184" s="36" t="str">
        <f t="shared" ref="Z184" ca="1" si="3607">IF($B183&lt;=INDIRECT("areaNumBlock"&amp;$AV184),IF( ISBLANK(VLOOKUP(Z$4&amp;$B183,INDIRECT("listResultBlock"&amp;$AV184),Z$3,FALSE)),"",VLOOKUP(Z$4&amp;$B183,INDIRECT("listResultBlock"&amp;$AV184),Z$3,FALSE)),"")</f>
        <v/>
      </c>
      <c r="AA184" s="37" t="str">
        <f t="shared" ref="AA184" ca="1" si="3608">IF($B183&lt;=INDIRECT("areaNumBlock"&amp;$AV184),IF( ISBLANK(VLOOKUP(AA$4&amp;$B183,INDIRECT("listResultBlock"&amp;$AV184),Y$3,FALSE)),"",VLOOKUP(AA$4&amp;$B183,INDIRECT("listResultBlock"&amp;$AV184),Y$3,FALSE)),"")</f>
        <v/>
      </c>
      <c r="AB184" s="26"/>
      <c r="AC184" s="27"/>
      <c r="AD184" s="28"/>
      <c r="AE184" s="35" t="str">
        <f t="shared" ref="AE184" ca="1" si="3609">IF(AE$4&lt;=INDIRECT("areaNumBlock"&amp;$AV184),IF( ISBLANK(VLOOKUP($B183&amp;AE$4,INDIRECT("listResultBlock"&amp;$AV184),AE$3,FALSE)),"",VLOOKUP($B183&amp;AE$4,INDIRECT("listResultBlock"&amp;$AV184),AE$3,FALSE)),"")</f>
        <v/>
      </c>
      <c r="AF184" s="36" t="str">
        <f t="shared" ref="AF184" ca="1" si="3610">IF(AF$4&lt;=INDIRECT("areaNumBlock"&amp;$AV184),IF( ISBLANK(VLOOKUP($B183&amp;AF$4,INDIRECT("listResultBlock"&amp;$AV184),AF$3,FALSE)),"",VLOOKUP($B183&amp;AF$4,INDIRECT("listResultBlock"&amp;$AV184),AF$3,FALSE)),"")</f>
        <v/>
      </c>
      <c r="AG184" s="37" t="str">
        <f t="shared" ref="AG184" ca="1" si="3611">IF(AG$4&lt;=INDIRECT("areaNumBlock"&amp;$AV184),IF( ISBLANK(VLOOKUP($B183&amp;AG$4,INDIRECT("listResultBlock"&amp;$AV184),AG$3,FALSE)),"",VLOOKUP($B183&amp;AG$4,INDIRECT("listResultBlock"&amp;$AV184),AG$3,FALSE)),"")</f>
        <v/>
      </c>
      <c r="AH184" s="94"/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105"/>
      <c r="AT184" s="107"/>
      <c r="AU184" s="25">
        <f t="shared" ref="AU184:AV184" si="3612">AU183</f>
        <v>0</v>
      </c>
      <c r="AV184" s="25">
        <f t="shared" si="3612"/>
        <v>8</v>
      </c>
    </row>
    <row r="185" spans="1:48" ht="21" hidden="1" customHeight="1" outlineLevel="1" x14ac:dyDescent="0.4">
      <c r="A185" s="7"/>
      <c r="B185" s="96">
        <v>10</v>
      </c>
      <c r="C185" s="98" t="str">
        <f t="shared" ref="C185" ca="1" si="3613">IF(B185&lt;=INDIRECT("areaNumBlock"&amp;$AV185),INDEX(INDIRECT("listTeamBlock"&amp;$AV185&amp;"b"),B185),"")</f>
        <v/>
      </c>
      <c r="D185" s="100" t="str">
        <f t="shared" ref="D185" ca="1" si="3614">IF(OR(D186="",F186=""),"",IF(D186&gt;F186,"〇",IF(D186&lt;F186,IF(E186="◎","不","×"),"△")))</f>
        <v/>
      </c>
      <c r="E185" s="100"/>
      <c r="F185" s="100"/>
      <c r="G185" s="100" t="str">
        <f t="shared" ref="G185" ca="1" si="3615">IF(OR(G186="",I186=""),"",IF(G186&gt;I186,"〇",IF(G186&lt;I186,IF(H186="◎","不","×"),"△")))</f>
        <v/>
      </c>
      <c r="H185" s="100"/>
      <c r="I185" s="100"/>
      <c r="J185" s="100" t="str">
        <f t="shared" ref="J185" ca="1" si="3616">IF(OR(J186="",L186=""),"",IF(J186&gt;L186,"〇",IF(J186&lt;L186,IF(K186="◎","不","×"),"△")))</f>
        <v/>
      </c>
      <c r="K185" s="100"/>
      <c r="L185" s="100"/>
      <c r="M185" s="100" t="str">
        <f t="shared" ref="M185" ca="1" si="3617">IF(OR(M186="",O186=""),"",IF(M186&gt;O186,"〇",IF(M186&lt;O186,IF(N186="◎","不","×"),"△")))</f>
        <v/>
      </c>
      <c r="N185" s="100"/>
      <c r="O185" s="100"/>
      <c r="P185" s="100" t="str">
        <f t="shared" ref="P185" ca="1" si="3618">IF(OR(P186="",R186=""),"",IF(P186&gt;R186,"〇",IF(P186&lt;R186,IF(Q186="◎","不","×"),"△")))</f>
        <v/>
      </c>
      <c r="Q185" s="100"/>
      <c r="R185" s="100"/>
      <c r="S185" s="100" t="str">
        <f t="shared" ref="S185" ca="1" si="3619">IF(OR(S186="",U186=""),"",IF(S186&gt;U186,"〇",IF(S186&lt;U186,IF(T186="◎","不","×"),"△")))</f>
        <v/>
      </c>
      <c r="T185" s="100"/>
      <c r="U185" s="100"/>
      <c r="V185" s="101" t="str">
        <f t="shared" ref="V185" ca="1" si="3620">IF(OR(V186="",X186=""),"",IF(V186&gt;X186,"〇",IF(V186&lt;X186,IF(W186="◎","不","×"),"△")))</f>
        <v/>
      </c>
      <c r="W185" s="102"/>
      <c r="X185" s="103"/>
      <c r="Y185" s="101" t="str">
        <f t="shared" ref="Y185" ca="1" si="3621">IF(OR(Y186="",AA186=""),"",IF(Y186&gt;AA186,"〇",IF(Y186&lt;AA186,IF(Z186="◎","不","×"),"△")))</f>
        <v/>
      </c>
      <c r="Z185" s="102"/>
      <c r="AA185" s="103"/>
      <c r="AB185" s="101" t="str">
        <f ca="1">IF(OR(AB186="",AD186=""),"",IF(AB186&gt;AD186,"〇",IF(AB186&lt;AD186,IF(AC186="◎","不","×"),"△")))</f>
        <v/>
      </c>
      <c r="AC185" s="102"/>
      <c r="AD185" s="103"/>
      <c r="AE185" s="22"/>
      <c r="AF185" s="23"/>
      <c r="AG185" s="24"/>
      <c r="AH185" s="95" t="str">
        <f t="shared" ref="AH185" ca="1" si="3622">IF(B185&lt;=INDIRECT("areaNumBlock"&amp;$AV186),SUM(AJ185:AM186),"")</f>
        <v/>
      </c>
      <c r="AI185" s="93" t="str">
        <f t="shared" ref="AI185" ca="1" si="3623">IF(B185&lt;=INDIRECT("areaNumBlock"&amp;$AV186),AJ185*3+AL185-(AM185*4),"")</f>
        <v/>
      </c>
      <c r="AJ185" s="95" t="str">
        <f t="shared" ref="AJ185:AM185" ca="1" si="3624">IF($B185&lt;=INDIRECT("areaNumBlock"&amp;$AV186),COUNTIF($D185:$AG186,AJ$5),"")</f>
        <v/>
      </c>
      <c r="AK185" s="95" t="str">
        <f t="shared" ca="1" si="3624"/>
        <v/>
      </c>
      <c r="AL185" s="95" t="str">
        <f t="shared" ca="1" si="3624"/>
        <v/>
      </c>
      <c r="AM185" s="95" t="str">
        <f t="shared" ca="1" si="3624"/>
        <v/>
      </c>
      <c r="AN185" s="95"/>
      <c r="AO185" s="93" t="str">
        <f t="shared" ref="AO185" ca="1" si="3625">IF(B185&lt;=INDIRECT("areaNumBlock"&amp;$AV186),AP185-AQ185,"")</f>
        <v/>
      </c>
      <c r="AP185" s="95" t="str">
        <f t="shared" ref="AP185" ca="1" si="3626">IF(B185&lt;=INDIRECT("areaNumBlock"&amp;$AV186),SUM(D186,G186,J186,M186,P186,S186,V186,Y186,AB186,AE186),"")</f>
        <v/>
      </c>
      <c r="AQ185" s="95" t="str">
        <f t="shared" ref="AQ185" ca="1" si="3627">IF(B185&lt;=INDIRECT("areaNumBlock"&amp;$AV186),SUM(F186,I186,L186,O186,R186,U186,X186,AA186,AD186,AG186),"")</f>
        <v/>
      </c>
      <c r="AR185" s="95"/>
      <c r="AS185" s="104" t="str">
        <f t="shared" ref="AS185" ca="1" si="3628">IF(AND(AU185=1,B185&lt;=INDIRECT("areaNumBlock"&amp;$AV186)),RANK(AT185,INDIRECT("areaRank"&amp;$AV186),0),"")</f>
        <v/>
      </c>
      <c r="AT185" s="106" t="str">
        <f t="shared" ref="AT185" ca="1" si="3629">IF(B185&lt;=INDIRECT("areaNumBlock"&amp;$AV186),AI185*1000000+AN185*100000+AO185*1000+AP185*10+AR185,"")</f>
        <v/>
      </c>
      <c r="AU185" s="25">
        <f t="shared" ref="AU185:AV185" si="3630">AU184</f>
        <v>0</v>
      </c>
      <c r="AV185" s="25">
        <f t="shared" si="3630"/>
        <v>8</v>
      </c>
    </row>
    <row r="186" spans="1:48" ht="21" hidden="1" customHeight="1" outlineLevel="1" x14ac:dyDescent="0.4">
      <c r="A186" s="7"/>
      <c r="B186" s="97"/>
      <c r="C186" s="99"/>
      <c r="D186" s="32" t="str">
        <f t="shared" ref="D186" ca="1" si="3631">IF($B185&lt;=INDIRECT("areaNumBlock"&amp;$AV186),IF( ISBLANK(VLOOKUP(D$4&amp;$B185,INDIRECT("listResultBlock"&amp;$AV186),F$3,FALSE)),"",VLOOKUP(D$4&amp;$B185,INDIRECT("listResultBlock"&amp;$AV186),F$3,FALSE)),"")</f>
        <v/>
      </c>
      <c r="E186" s="33" t="str">
        <f t="shared" ref="E186" ca="1" si="3632">IF($B185&lt;=INDIRECT("areaNumBlock"&amp;$AV186),IF( ISBLANK(VLOOKUP(E$4&amp;$B185,INDIRECT("listResultBlock"&amp;$AV186),E$3,FALSE)),"",VLOOKUP(E$4&amp;$B185,INDIRECT("listResultBlock"&amp;$AV186),E$3,FALSE)),"")</f>
        <v/>
      </c>
      <c r="F186" s="34" t="str">
        <f t="shared" ref="F186" ca="1" si="3633">IF($B185&lt;=INDIRECT("areaNumBlock"&amp;$AV186),IF( ISBLANK(VLOOKUP(F$4&amp;$B185,INDIRECT("listResultBlock"&amp;$AV186),D$3,FALSE)),"",VLOOKUP(F$4&amp;$B185,INDIRECT("listResultBlock"&amp;$AV186),D$3,FALSE)),"")</f>
        <v/>
      </c>
      <c r="G186" s="32" t="str">
        <f t="shared" ref="G186" ca="1" si="3634">IF($B185&lt;=INDIRECT("areaNumBlock"&amp;$AV186),IF( ISBLANK(VLOOKUP(G$4&amp;$B185,INDIRECT("listResultBlock"&amp;$AV186),I$3,FALSE)),"",VLOOKUP(G$4&amp;$B185,INDIRECT("listResultBlock"&amp;$AV186),I$3,FALSE)),"")</f>
        <v/>
      </c>
      <c r="H186" s="33" t="str">
        <f t="shared" ref="H186" ca="1" si="3635">IF($B185&lt;=INDIRECT("areaNumBlock"&amp;$AV186),IF( ISBLANK(VLOOKUP(H$4&amp;$B185,INDIRECT("listResultBlock"&amp;$AV186),H$3,FALSE)),"",VLOOKUP(H$4&amp;$B185,INDIRECT("listResultBlock"&amp;$AV186),H$3,FALSE)),"")</f>
        <v/>
      </c>
      <c r="I186" s="34" t="str">
        <f t="shared" ref="I186" ca="1" si="3636">IF($B185&lt;=INDIRECT("areaNumBlock"&amp;$AV186),IF( ISBLANK(VLOOKUP(I$4&amp;$B185,INDIRECT("listResultBlock"&amp;$AV186),G$3,FALSE)),"",VLOOKUP(I$4&amp;$B185,INDIRECT("listResultBlock"&amp;$AV186),G$3,FALSE)),"")</f>
        <v/>
      </c>
      <c r="J186" s="32" t="str">
        <f t="shared" ref="J186" ca="1" si="3637">IF($B185&lt;=INDIRECT("areaNumBlock"&amp;$AV186),IF( ISBLANK(VLOOKUP(J$4&amp;$B185,INDIRECT("listResultBlock"&amp;$AV186),L$3,FALSE)),"",VLOOKUP(J$4&amp;$B185,INDIRECT("listResultBlock"&amp;$AV186),L$3,FALSE)),"")</f>
        <v/>
      </c>
      <c r="K186" s="33" t="str">
        <f t="shared" ref="K186" ca="1" si="3638">IF($B185&lt;=INDIRECT("areaNumBlock"&amp;$AV186),IF( ISBLANK(VLOOKUP(K$4&amp;$B185,INDIRECT("listResultBlock"&amp;$AV186),K$3,FALSE)),"",VLOOKUP(K$4&amp;$B185,INDIRECT("listResultBlock"&amp;$AV186),K$3,FALSE)),"")</f>
        <v/>
      </c>
      <c r="L186" s="34" t="str">
        <f t="shared" ref="L186" ca="1" si="3639">IF($B185&lt;=INDIRECT("areaNumBlock"&amp;$AV186),IF( ISBLANK(VLOOKUP(L$4&amp;$B185,INDIRECT("listResultBlock"&amp;$AV186),J$3,FALSE)),"",VLOOKUP(L$4&amp;$B185,INDIRECT("listResultBlock"&amp;$AV186),J$3,FALSE)),"")</f>
        <v/>
      </c>
      <c r="M186" s="32" t="str">
        <f t="shared" ref="M186" ca="1" si="3640">IF($B185&lt;=INDIRECT("areaNumBlock"&amp;$AV186),IF( ISBLANK(VLOOKUP(M$4&amp;$B185,INDIRECT("listResultBlock"&amp;$AV186),O$3,FALSE)),"",VLOOKUP(M$4&amp;$B185,INDIRECT("listResultBlock"&amp;$AV186),O$3,FALSE)),"")</f>
        <v/>
      </c>
      <c r="N186" s="33" t="str">
        <f t="shared" ref="N186" ca="1" si="3641">IF($B185&lt;=INDIRECT("areaNumBlock"&amp;$AV186),IF( ISBLANK(VLOOKUP(N$4&amp;$B185,INDIRECT("listResultBlock"&amp;$AV186),N$3,FALSE)),"",VLOOKUP(N$4&amp;$B185,INDIRECT("listResultBlock"&amp;$AV186),N$3,FALSE)),"")</f>
        <v/>
      </c>
      <c r="O186" s="34" t="str">
        <f t="shared" ref="O186" ca="1" si="3642">IF($B185&lt;=INDIRECT("areaNumBlock"&amp;$AV186),IF( ISBLANK(VLOOKUP(O$4&amp;$B185,INDIRECT("listResultBlock"&amp;$AV186),M$3,FALSE)),"",VLOOKUP(O$4&amp;$B185,INDIRECT("listResultBlock"&amp;$AV186),M$3,FALSE)),"")</f>
        <v/>
      </c>
      <c r="P186" s="32" t="str">
        <f t="shared" ref="P186" ca="1" si="3643">IF($B185&lt;=INDIRECT("areaNumBlock"&amp;$AV186),IF( ISBLANK(VLOOKUP(P$4&amp;$B185,INDIRECT("listResultBlock"&amp;$AV186),R$3,FALSE)),"",VLOOKUP(P$4&amp;$B185,INDIRECT("listResultBlock"&amp;$AV186),R$3,FALSE)),"")</f>
        <v/>
      </c>
      <c r="Q186" s="33" t="str">
        <f t="shared" ref="Q186" ca="1" si="3644">IF($B185&lt;=INDIRECT("areaNumBlock"&amp;$AV186),IF( ISBLANK(VLOOKUP(Q$4&amp;$B185,INDIRECT("listResultBlock"&amp;$AV186),Q$3,FALSE)),"",VLOOKUP(Q$4&amp;$B185,INDIRECT("listResultBlock"&amp;$AV186),Q$3,FALSE)),"")</f>
        <v/>
      </c>
      <c r="R186" s="34" t="str">
        <f t="shared" ref="R186" ca="1" si="3645">IF($B185&lt;=INDIRECT("areaNumBlock"&amp;$AV186),IF( ISBLANK(VLOOKUP(R$4&amp;$B185,INDIRECT("listResultBlock"&amp;$AV186),P$3,FALSE)),"",VLOOKUP(R$4&amp;$B185,INDIRECT("listResultBlock"&amp;$AV186),P$3,FALSE)),"")</f>
        <v/>
      </c>
      <c r="S186" s="32" t="str">
        <f t="shared" ref="S186" ca="1" si="3646">IF($B185&lt;=INDIRECT("areaNumBlock"&amp;$AV186),IF( ISBLANK(VLOOKUP(S$4&amp;$B185,INDIRECT("listResultBlock"&amp;$AV186),U$3,FALSE)),"",VLOOKUP(S$4&amp;$B185,INDIRECT("listResultBlock"&amp;$AV186),U$3,FALSE)),"")</f>
        <v/>
      </c>
      <c r="T186" s="33" t="str">
        <f t="shared" ref="T186" ca="1" si="3647">IF($B185&lt;=INDIRECT("areaNumBlock"&amp;$AV186),IF( ISBLANK(VLOOKUP(T$4&amp;$B185,INDIRECT("listResultBlock"&amp;$AV186),T$3,FALSE)),"",VLOOKUP(T$4&amp;$B185,INDIRECT("listResultBlock"&amp;$AV186),T$3,FALSE)),"")</f>
        <v/>
      </c>
      <c r="U186" s="34" t="str">
        <f t="shared" ref="U186" ca="1" si="3648">IF($B185&lt;=INDIRECT("areaNumBlock"&amp;$AV186),IF( ISBLANK(VLOOKUP(U$4&amp;$B185,INDIRECT("listResultBlock"&amp;$AV186),S$3,FALSE)),"",VLOOKUP(U$4&amp;$B185,INDIRECT("listResultBlock"&amp;$AV186),S$3,FALSE)),"")</f>
        <v/>
      </c>
      <c r="V186" s="32" t="str">
        <f t="shared" ref="V186" ca="1" si="3649">IF($B185&lt;=INDIRECT("areaNumBlock"&amp;$AV186),IF( ISBLANK(VLOOKUP(V$4&amp;$B185,INDIRECT("listResultBlock"&amp;$AV186),X$3,FALSE)),"",VLOOKUP(V$4&amp;$B185,INDIRECT("listResultBlock"&amp;$AV186),X$3,FALSE)),"")</f>
        <v/>
      </c>
      <c r="W186" s="33" t="str">
        <f t="shared" ref="W186" ca="1" si="3650">IF($B185&lt;=INDIRECT("areaNumBlock"&amp;$AV186),IF( ISBLANK(VLOOKUP(W$4&amp;$B185,INDIRECT("listResultBlock"&amp;$AV186),W$3,FALSE)),"",VLOOKUP(W$4&amp;$B185,INDIRECT("listResultBlock"&amp;$AV186),W$3,FALSE)),"")</f>
        <v/>
      </c>
      <c r="X186" s="34" t="str">
        <f t="shared" ref="X186" ca="1" si="3651">IF($B185&lt;=INDIRECT("areaNumBlock"&amp;$AV186),IF( ISBLANK(VLOOKUP(X$4&amp;$B185,INDIRECT("listResultBlock"&amp;$AV186),V$3,FALSE)),"",VLOOKUP(X$4&amp;$B185,INDIRECT("listResultBlock"&amp;$AV186),V$3,FALSE)),"")</f>
        <v/>
      </c>
      <c r="Y186" s="32" t="str">
        <f t="shared" ref="Y186" ca="1" si="3652">IF($B185&lt;=INDIRECT("areaNumBlock"&amp;$AV186),IF( ISBLANK(VLOOKUP(Y$4&amp;$B185,INDIRECT("listResultBlock"&amp;$AV186),AA$3,FALSE)),"",VLOOKUP(Y$4&amp;$B185,INDIRECT("listResultBlock"&amp;$AV186),AA$3,FALSE)),"")</f>
        <v/>
      </c>
      <c r="Z186" s="33" t="str">
        <f t="shared" ref="Z186" ca="1" si="3653">IF($B185&lt;=INDIRECT("areaNumBlock"&amp;$AV186),IF( ISBLANK(VLOOKUP(Z$4&amp;$B185,INDIRECT("listResultBlock"&amp;$AV186),Z$3,FALSE)),"",VLOOKUP(Z$4&amp;$B185,INDIRECT("listResultBlock"&amp;$AV186),Z$3,FALSE)),"")</f>
        <v/>
      </c>
      <c r="AA186" s="34" t="str">
        <f t="shared" ref="AA186" ca="1" si="3654">IF($B185&lt;=INDIRECT("areaNumBlock"&amp;$AV186),IF( ISBLANK(VLOOKUP(AA$4&amp;$B185,INDIRECT("listResultBlock"&amp;$AV186),Y$3,FALSE)),"",VLOOKUP(AA$4&amp;$B185,INDIRECT("listResultBlock"&amp;$AV186),Y$3,FALSE)),"")</f>
        <v/>
      </c>
      <c r="AB186" s="32" t="str">
        <f t="shared" ref="AB186" ca="1" si="3655">IF($B185&lt;=INDIRECT("areaNumBlock"&amp;$AV186),IF( ISBLANK(VLOOKUP(AB$4&amp;$B185,INDIRECT("listResultBlock"&amp;$AV186),AD$3,FALSE)),"",VLOOKUP(AB$4&amp;$B185,INDIRECT("listResultBlock"&amp;$AV186),AD$3,FALSE)),"")</f>
        <v/>
      </c>
      <c r="AC186" s="33" t="str">
        <f t="shared" ref="AC186" ca="1" si="3656">IF($B185&lt;=INDIRECT("areaNumBlock"&amp;$AV186),IF( ISBLANK(VLOOKUP(AC$4&amp;$B185,INDIRECT("listResultBlock"&amp;$AV186),AC$3,FALSE)),"",VLOOKUP(AC$4&amp;$B185,INDIRECT("listResultBlock"&amp;$AV186),AC$3,FALSE)),"")</f>
        <v/>
      </c>
      <c r="AD186" s="34" t="str">
        <f t="shared" ref="AD186" ca="1" si="3657">IF($B185&lt;=INDIRECT("areaNumBlock"&amp;$AV186),IF( ISBLANK(VLOOKUP(AD$4&amp;$B185,INDIRECT("listResultBlock"&amp;$AV186),AB$3,FALSE)),"",VLOOKUP(AD$4&amp;$B185,INDIRECT("listResultBlock"&amp;$AV186),AB$3,FALSE)),"")</f>
        <v/>
      </c>
      <c r="AE186" s="26"/>
      <c r="AF186" s="27"/>
      <c r="AG186" s="28"/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105"/>
      <c r="AT186" s="107"/>
      <c r="AU186" s="25">
        <f t="shared" ref="AU186:AV186" si="3658">AU185</f>
        <v>0</v>
      </c>
      <c r="AV186" s="25">
        <f t="shared" si="3658"/>
        <v>8</v>
      </c>
    </row>
    <row r="187" spans="1:48" hidden="1" outlineLevel="1" x14ac:dyDescent="0.4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</row>
    <row r="188" spans="1:48" ht="25.35" hidden="1" customHeight="1" outlineLevel="1" thickBot="1" x14ac:dyDescent="0.45">
      <c r="B188" s="44">
        <f ca="1">INDIRECT("areaNumBlock"&amp;AV188)</f>
        <v>0</v>
      </c>
      <c r="C188" s="14">
        <f ca="1">INDIRECT("areaNameBlock"&amp;AV188)</f>
        <v>0</v>
      </c>
      <c r="D188" s="75">
        <v>1</v>
      </c>
      <c r="E188" s="15">
        <v>1</v>
      </c>
      <c r="F188" s="76">
        <v>1</v>
      </c>
      <c r="G188" s="77">
        <v>2</v>
      </c>
      <c r="H188" s="15">
        <v>2</v>
      </c>
      <c r="I188" s="76">
        <v>2</v>
      </c>
      <c r="J188" s="77">
        <v>3</v>
      </c>
      <c r="K188" s="15">
        <v>3</v>
      </c>
      <c r="L188" s="76">
        <v>3</v>
      </c>
      <c r="M188" s="77">
        <v>4</v>
      </c>
      <c r="N188" s="15">
        <v>4</v>
      </c>
      <c r="O188" s="76">
        <v>4</v>
      </c>
      <c r="P188" s="77">
        <v>5</v>
      </c>
      <c r="Q188" s="15">
        <v>5</v>
      </c>
      <c r="R188" s="76">
        <v>5</v>
      </c>
      <c r="S188" s="77">
        <v>6</v>
      </c>
      <c r="T188" s="15">
        <v>6</v>
      </c>
      <c r="U188" s="76">
        <v>6</v>
      </c>
      <c r="V188" s="77">
        <v>7</v>
      </c>
      <c r="W188" s="15">
        <v>7</v>
      </c>
      <c r="X188" s="76">
        <v>7</v>
      </c>
      <c r="Y188" s="77">
        <v>8</v>
      </c>
      <c r="Z188" s="15">
        <v>8</v>
      </c>
      <c r="AA188" s="76">
        <v>8</v>
      </c>
      <c r="AB188" s="77">
        <v>9</v>
      </c>
      <c r="AC188" s="15">
        <v>9</v>
      </c>
      <c r="AD188" s="76">
        <v>9</v>
      </c>
      <c r="AE188" s="77">
        <v>10</v>
      </c>
      <c r="AF188" s="16">
        <v>10</v>
      </c>
      <c r="AG188" s="76">
        <v>10</v>
      </c>
      <c r="AH188" s="38" t="s">
        <v>40</v>
      </c>
      <c r="AI188" s="38" t="s">
        <v>41</v>
      </c>
      <c r="AJ188" s="38" t="s">
        <v>41</v>
      </c>
      <c r="AK188" s="38" t="s">
        <v>42</v>
      </c>
      <c r="AL188" s="38" t="s">
        <v>43</v>
      </c>
      <c r="AM188" s="38"/>
      <c r="AN188" s="38" t="s">
        <v>44</v>
      </c>
      <c r="AO188" s="38" t="s">
        <v>45</v>
      </c>
      <c r="AP188" s="38" t="s">
        <v>45</v>
      </c>
      <c r="AQ188" s="38" t="s">
        <v>46</v>
      </c>
      <c r="AR188" s="38" t="s">
        <v>47</v>
      </c>
      <c r="AS188" s="38" t="s">
        <v>48</v>
      </c>
      <c r="AT188" s="18" t="s">
        <v>49</v>
      </c>
      <c r="AU188" s="72">
        <v>0</v>
      </c>
      <c r="AV188" s="21">
        <v>9</v>
      </c>
    </row>
    <row r="189" spans="1:48" ht="30" hidden="1" customHeight="1" outlineLevel="1" x14ac:dyDescent="0.4">
      <c r="B189" s="19"/>
      <c r="C189" s="79" t="str">
        <f ca="1">IF(B188=0,"","残り "&amp;(COMBIN(B188,2)-(SUM(AH190:AH209)/2))&amp;" 試合")</f>
        <v/>
      </c>
      <c r="D189" s="113" t="str">
        <f ca="1">IF(E188&lt;=INDIRECT("areaNumBlock"&amp;$AV189),INDEX(INDIRECT("listTeamBlock"&amp;$AV189&amp;"c"),E188),"")</f>
        <v/>
      </c>
      <c r="E189" s="114"/>
      <c r="F189" s="114"/>
      <c r="G189" s="113" t="str">
        <f t="shared" ref="G189" ca="1" si="3659">IF(H188&lt;=INDIRECT("areaNumBlock"&amp;$AV189),INDEX(INDIRECT("listTeamBlock"&amp;$AV189&amp;"c"),H188),"")</f>
        <v/>
      </c>
      <c r="H189" s="114"/>
      <c r="I189" s="114"/>
      <c r="J189" s="113" t="str">
        <f t="shared" ref="J189" ca="1" si="3660">IF(K188&lt;=INDIRECT("areaNumBlock"&amp;$AV189),INDEX(INDIRECT("listTeamBlock"&amp;$AV189&amp;"c"),K188),"")</f>
        <v/>
      </c>
      <c r="K189" s="114"/>
      <c r="L189" s="114"/>
      <c r="M189" s="113" t="str">
        <f t="shared" ref="M189" ca="1" si="3661">IF(N188&lt;=INDIRECT("areaNumBlock"&amp;$AV189),INDEX(INDIRECT("listTeamBlock"&amp;$AV189&amp;"c"),N188),"")</f>
        <v/>
      </c>
      <c r="N189" s="114"/>
      <c r="O189" s="114"/>
      <c r="P189" s="113" t="str">
        <f t="shared" ref="P189" ca="1" si="3662">IF(Q188&lt;=INDIRECT("areaNumBlock"&amp;$AV189),INDEX(INDIRECT("listTeamBlock"&amp;$AV189&amp;"c"),Q188),"")</f>
        <v/>
      </c>
      <c r="Q189" s="114"/>
      <c r="R189" s="114"/>
      <c r="S189" s="113" t="str">
        <f t="shared" ref="S189" ca="1" si="3663">IF(T188&lt;=INDIRECT("areaNumBlock"&amp;$AV189),INDEX(INDIRECT("listTeamBlock"&amp;$AV189&amp;"c"),T188),"")</f>
        <v/>
      </c>
      <c r="T189" s="114"/>
      <c r="U189" s="114"/>
      <c r="V189" s="113" t="str">
        <f t="shared" ref="V189" ca="1" si="3664">IF(W188&lt;=INDIRECT("areaNumBlock"&amp;$AV189),INDEX(INDIRECT("listTeamBlock"&amp;$AV189&amp;"c"),W188),"")</f>
        <v/>
      </c>
      <c r="W189" s="114"/>
      <c r="X189" s="114"/>
      <c r="Y189" s="113" t="str">
        <f t="shared" ref="Y189" ca="1" si="3665">IF(Z188&lt;=INDIRECT("areaNumBlock"&amp;$AV189),INDEX(INDIRECT("listTeamBlock"&amp;$AV189&amp;"c"),Z188),"")</f>
        <v/>
      </c>
      <c r="Z189" s="114"/>
      <c r="AA189" s="114"/>
      <c r="AB189" s="113" t="str">
        <f t="shared" ref="AB189" ca="1" si="3666">IF(AC188&lt;=INDIRECT("areaNumBlock"&amp;$AV189),INDEX(INDIRECT("listTeamBlock"&amp;$AV189&amp;"c"),AC188),"")</f>
        <v/>
      </c>
      <c r="AC189" s="114"/>
      <c r="AD189" s="114"/>
      <c r="AE189" s="113" t="str">
        <f t="shared" ref="AE189" ca="1" si="3667">IF(AF188&lt;=INDIRECT("areaNumBlock"&amp;$AV189),INDEX(INDIRECT("listTeamBlock"&amp;$AV189&amp;"c"),AF188),"")</f>
        <v/>
      </c>
      <c r="AF189" s="114"/>
      <c r="AG189" s="114"/>
      <c r="AH189" s="20" t="s">
        <v>50</v>
      </c>
      <c r="AI189" s="20" t="s">
        <v>51</v>
      </c>
      <c r="AJ189" s="20" t="s">
        <v>52</v>
      </c>
      <c r="AK189" s="20" t="s">
        <v>53</v>
      </c>
      <c r="AL189" s="20" t="s">
        <v>54</v>
      </c>
      <c r="AM189" s="20" t="s">
        <v>55</v>
      </c>
      <c r="AN189" s="20" t="s">
        <v>56</v>
      </c>
      <c r="AO189" s="20" t="s">
        <v>57</v>
      </c>
      <c r="AP189" s="20" t="s">
        <v>51</v>
      </c>
      <c r="AQ189" s="20" t="s">
        <v>51</v>
      </c>
      <c r="AR189" s="20" t="s">
        <v>58</v>
      </c>
      <c r="AS189" s="20" t="s">
        <v>59</v>
      </c>
      <c r="AT189" s="21"/>
      <c r="AU189" s="21">
        <f>AU188</f>
        <v>0</v>
      </c>
      <c r="AV189" s="21">
        <f>AV188</f>
        <v>9</v>
      </c>
    </row>
    <row r="190" spans="1:48" ht="21" hidden="1" customHeight="1" outlineLevel="1" x14ac:dyDescent="0.4">
      <c r="A190" s="7"/>
      <c r="B190" s="96">
        <v>1</v>
      </c>
      <c r="C190" s="98" t="str">
        <f ca="1">IF(B190&lt;=INDIRECT("areaNumBlock"&amp;$AV190),INDEX(INDIRECT("listTeamBlock"&amp;$AV190&amp;"b"),B190),"")</f>
        <v/>
      </c>
      <c r="D190" s="22"/>
      <c r="E190" s="23"/>
      <c r="F190" s="24"/>
      <c r="G190" s="112" t="str">
        <f ca="1">IF(OR(G191="",I191=""),"",IF(G191&gt;I191,"〇",IF(G191&lt;I191,IF(H191="◎","不","×"),"△")))</f>
        <v/>
      </c>
      <c r="H190" s="112"/>
      <c r="I190" s="112"/>
      <c r="J190" s="112" t="str">
        <f t="shared" ref="J190" ca="1" si="3668">IF(OR(J191="",L191=""),"",IF(J191&gt;L191,"〇",IF(J191&lt;L191,IF(K191="◎","不","×"),"△")))</f>
        <v/>
      </c>
      <c r="K190" s="112"/>
      <c r="L190" s="112"/>
      <c r="M190" s="112" t="str">
        <f t="shared" ref="M190" ca="1" si="3669">IF(OR(M191="",O191=""),"",IF(M191&gt;O191,"〇",IF(M191&lt;O191,IF(N191="◎","不","×"),"△")))</f>
        <v/>
      </c>
      <c r="N190" s="112"/>
      <c r="O190" s="112"/>
      <c r="P190" s="112" t="str">
        <f t="shared" ref="P190" ca="1" si="3670">IF(OR(P191="",R191=""),"",IF(P191&gt;R191,"〇",IF(P191&lt;R191,IF(Q191="◎","不","×"),"△")))</f>
        <v/>
      </c>
      <c r="Q190" s="112"/>
      <c r="R190" s="112"/>
      <c r="S190" s="112" t="str">
        <f t="shared" ref="S190" ca="1" si="3671">IF(OR(S191="",U191=""),"",IF(S191&gt;U191,"〇",IF(S191&lt;U191,IF(T191="◎","不","×"),"△")))</f>
        <v/>
      </c>
      <c r="T190" s="112"/>
      <c r="U190" s="112"/>
      <c r="V190" s="112" t="str">
        <f t="shared" ref="V190" ca="1" si="3672">IF(OR(V191="",X191=""),"",IF(V191&gt;X191,"〇",IF(V191&lt;X191,IF(W191="◎","不","×"),"△")))</f>
        <v/>
      </c>
      <c r="W190" s="112"/>
      <c r="X190" s="112"/>
      <c r="Y190" s="112" t="str">
        <f t="shared" ref="Y190" ca="1" si="3673">IF(OR(Y191="",AA191=""),"",IF(Y191&gt;AA191,"〇",IF(Y191&lt;AA191,IF(Z191="◎","不","×"),"△")))</f>
        <v/>
      </c>
      <c r="Z190" s="112"/>
      <c r="AA190" s="112"/>
      <c r="AB190" s="112" t="str">
        <f t="shared" ref="AB190" ca="1" si="3674">IF(OR(AB191="",AD191=""),"",IF(AB191&gt;AD191,"〇",IF(AB191&lt;AD191,IF(AC191="◎","不","×"),"△")))</f>
        <v/>
      </c>
      <c r="AC190" s="112"/>
      <c r="AD190" s="112"/>
      <c r="AE190" s="112" t="str">
        <f t="shared" ref="AE190" ca="1" si="3675">IF(OR(AE191="",AG191=""),"",IF(AE191&gt;AG191,"〇",IF(AE191&lt;AG191,IF(AF191="◎","不","×"),"△")))</f>
        <v/>
      </c>
      <c r="AF190" s="112"/>
      <c r="AG190" s="112"/>
      <c r="AH190" s="95" t="str">
        <f ca="1">IF(B190&lt;=INDIRECT("areaNumBlock"&amp;$AV191),SUM(AJ190:AM191),"")</f>
        <v/>
      </c>
      <c r="AI190" s="93" t="str">
        <f ca="1">IF(B190&lt;=INDIRECT("areaNumBlock"&amp;$AV191),AJ190*3+AL190-(AM190*4),"")</f>
        <v/>
      </c>
      <c r="AJ190" s="95" t="str">
        <f ca="1">IF($B190&lt;=INDIRECT("areaNumBlock"&amp;$AV191),COUNTIF($D190:$AG191,AJ$5),"")</f>
        <v/>
      </c>
      <c r="AK190" s="95" t="str">
        <f ca="1">IF($B190&lt;=INDIRECT("areaNumBlock"&amp;$AV191),COUNTIF($D190:$AG191,AK$5),"")</f>
        <v/>
      </c>
      <c r="AL190" s="95" t="str">
        <f ca="1">IF($B190&lt;=INDIRECT("areaNumBlock"&amp;$AV191),COUNTIF($D190:$AG191,AL$5),"")</f>
        <v/>
      </c>
      <c r="AM190" s="95" t="str">
        <f ca="1">IF($B190&lt;=INDIRECT("areaNumBlock"&amp;$AV191),COUNTIF($D190:$AG191,AM$5),"")</f>
        <v/>
      </c>
      <c r="AN190" s="95"/>
      <c r="AO190" s="93" t="str">
        <f ca="1">IF(B190&lt;=INDIRECT("areaNumBlock"&amp;$AV191),AP190-AQ190,"")</f>
        <v/>
      </c>
      <c r="AP190" s="95" t="str">
        <f ca="1">IF(B190&lt;=INDIRECT("areaNumBlock"&amp;$AV191),SUM(D191,G191,J191,M191,P191,S191,V191,Y191,AB191,AE191),"")</f>
        <v/>
      </c>
      <c r="AQ190" s="95" t="str">
        <f ca="1">IF(B190&lt;=INDIRECT("areaNumBlock"&amp;$AV191),SUM(F191,I191,L191,O191,R191,U191,X191,AA191,AD191,AG191),"")</f>
        <v/>
      </c>
      <c r="AR190" s="95"/>
      <c r="AS190" s="104" t="str">
        <f ca="1">IF(AND(AU190=1,B190&lt;=INDIRECT("areaNumBlock"&amp;$AV191)),RANK(AT190,INDIRECT("areaRank"&amp;$AV191),0),"")</f>
        <v/>
      </c>
      <c r="AT190" s="106" t="str">
        <f ca="1">IF(B190&lt;=INDIRECT("areaNumBlock"&amp;$AV191),AI190*1000000+AN190*100000+AO190*1000+AP190*10+AR190,"")</f>
        <v/>
      </c>
      <c r="AU190" s="25">
        <f>AU189</f>
        <v>0</v>
      </c>
      <c r="AV190" s="25">
        <f>AV189</f>
        <v>9</v>
      </c>
    </row>
    <row r="191" spans="1:48" ht="21" hidden="1" customHeight="1" outlineLevel="1" x14ac:dyDescent="0.4">
      <c r="A191" s="7"/>
      <c r="B191" s="97"/>
      <c r="C191" s="99"/>
      <c r="D191" s="26"/>
      <c r="E191" s="27"/>
      <c r="F191" s="28"/>
      <c r="G191" s="29" t="str">
        <f ca="1">IF(G$4&lt;=INDIRECT("areaNumBlock"&amp;$AV191),IF( ISBLANK(VLOOKUP($B190&amp;G$4,INDIRECT("listResultBlock"&amp;$AV191),G$3,FALSE)),"",VLOOKUP($B190&amp;G$4,INDIRECT("listResultBlock"&amp;$AV191),G$3,FALSE)),"")</f>
        <v/>
      </c>
      <c r="H191" s="30" t="str">
        <f ca="1">IF(H$4&lt;=INDIRECT("areaNumBlock"&amp;$AV191),IF( ISBLANK(VLOOKUP($B190&amp;H$4,INDIRECT("listResultBlock"&amp;$AV191),H$3,FALSE)),"",VLOOKUP($B190&amp;H$4,INDIRECT("listResultBlock"&amp;$AV191),H$3,FALSE)),"")</f>
        <v/>
      </c>
      <c r="I191" s="31" t="str">
        <f ca="1">IF(I$4&lt;=INDIRECT("areaNumBlock"&amp;$AV191),IF( ISBLANK(VLOOKUP($B190&amp;I$4,INDIRECT("listResultBlock"&amp;$AV191),I$3,FALSE)),"",VLOOKUP($B190&amp;I$4,INDIRECT("listResultBlock"&amp;$AV191),I$3,FALSE)),"")</f>
        <v/>
      </c>
      <c r="J191" s="29" t="str">
        <f t="shared" ref="J191" ca="1" si="3676">IF(J$4&lt;=INDIRECT("areaNumBlock"&amp;$AV191),IF( ISBLANK(VLOOKUP($B190&amp;J$4,INDIRECT("listResultBlock"&amp;$AV191),J$3,FALSE)),"",VLOOKUP($B190&amp;J$4,INDIRECT("listResultBlock"&amp;$AV191),J$3,FALSE)),"")</f>
        <v/>
      </c>
      <c r="K191" s="30" t="str">
        <f t="shared" ref="K191" ca="1" si="3677">IF(K$4&lt;=INDIRECT("areaNumBlock"&amp;$AV191),IF( ISBLANK(VLOOKUP($B190&amp;K$4,INDIRECT("listResultBlock"&amp;$AV191),K$3,FALSE)),"",VLOOKUP($B190&amp;K$4,INDIRECT("listResultBlock"&amp;$AV191),K$3,FALSE)),"")</f>
        <v/>
      </c>
      <c r="L191" s="31" t="str">
        <f t="shared" ref="L191" ca="1" si="3678">IF(L$4&lt;=INDIRECT("areaNumBlock"&amp;$AV191),IF( ISBLANK(VLOOKUP($B190&amp;L$4,INDIRECT("listResultBlock"&amp;$AV191),L$3,FALSE)),"",VLOOKUP($B190&amp;L$4,INDIRECT("listResultBlock"&amp;$AV191),L$3,FALSE)),"")</f>
        <v/>
      </c>
      <c r="M191" s="29" t="str">
        <f t="shared" ref="M191" ca="1" si="3679">IF(M$4&lt;=INDIRECT("areaNumBlock"&amp;$AV191),IF( ISBLANK(VLOOKUP($B190&amp;M$4,INDIRECT("listResultBlock"&amp;$AV191),M$3,FALSE)),"",VLOOKUP($B190&amp;M$4,INDIRECT("listResultBlock"&amp;$AV191),M$3,FALSE)),"")</f>
        <v/>
      </c>
      <c r="N191" s="30" t="str">
        <f t="shared" ref="N191" ca="1" si="3680">IF(N$4&lt;=INDIRECT("areaNumBlock"&amp;$AV191),IF( ISBLANK(VLOOKUP($B190&amp;N$4,INDIRECT("listResultBlock"&amp;$AV191),N$3,FALSE)),"",VLOOKUP($B190&amp;N$4,INDIRECT("listResultBlock"&amp;$AV191),N$3,FALSE)),"")</f>
        <v/>
      </c>
      <c r="O191" s="31" t="str">
        <f t="shared" ref="O191" ca="1" si="3681">IF(O$4&lt;=INDIRECT("areaNumBlock"&amp;$AV191),IF( ISBLANK(VLOOKUP($B190&amp;O$4,INDIRECT("listResultBlock"&amp;$AV191),O$3,FALSE)),"",VLOOKUP($B190&amp;O$4,INDIRECT("listResultBlock"&amp;$AV191),O$3,FALSE)),"")</f>
        <v/>
      </c>
      <c r="P191" s="29" t="str">
        <f t="shared" ref="P191" ca="1" si="3682">IF(P$4&lt;=INDIRECT("areaNumBlock"&amp;$AV191),IF( ISBLANK(VLOOKUP($B190&amp;P$4,INDIRECT("listResultBlock"&amp;$AV191),P$3,FALSE)),"",VLOOKUP($B190&amp;P$4,INDIRECT("listResultBlock"&amp;$AV191),P$3,FALSE)),"")</f>
        <v/>
      </c>
      <c r="Q191" s="30" t="str">
        <f t="shared" ref="Q191" ca="1" si="3683">IF(Q$4&lt;=INDIRECT("areaNumBlock"&amp;$AV191),IF( ISBLANK(VLOOKUP($B190&amp;Q$4,INDIRECT("listResultBlock"&amp;$AV191),Q$3,FALSE)),"",VLOOKUP($B190&amp;Q$4,INDIRECT("listResultBlock"&amp;$AV191),Q$3,FALSE)),"")</f>
        <v/>
      </c>
      <c r="R191" s="31" t="str">
        <f t="shared" ref="R191" ca="1" si="3684">IF(R$4&lt;=INDIRECT("areaNumBlock"&amp;$AV191),IF( ISBLANK(VLOOKUP($B190&amp;R$4,INDIRECT("listResultBlock"&amp;$AV191),R$3,FALSE)),"",VLOOKUP($B190&amp;R$4,INDIRECT("listResultBlock"&amp;$AV191),R$3,FALSE)),"")</f>
        <v/>
      </c>
      <c r="S191" s="29" t="str">
        <f t="shared" ref="S191" ca="1" si="3685">IF(S$4&lt;=INDIRECT("areaNumBlock"&amp;$AV191),IF( ISBLANK(VLOOKUP($B190&amp;S$4,INDIRECT("listResultBlock"&amp;$AV191),S$3,FALSE)),"",VLOOKUP($B190&amp;S$4,INDIRECT("listResultBlock"&amp;$AV191),S$3,FALSE)),"")</f>
        <v/>
      </c>
      <c r="T191" s="30" t="str">
        <f t="shared" ref="T191" ca="1" si="3686">IF(T$4&lt;=INDIRECT("areaNumBlock"&amp;$AV191),IF( ISBLANK(VLOOKUP($B190&amp;T$4,INDIRECT("listResultBlock"&amp;$AV191),T$3,FALSE)),"",VLOOKUP($B190&amp;T$4,INDIRECT("listResultBlock"&amp;$AV191),T$3,FALSE)),"")</f>
        <v/>
      </c>
      <c r="U191" s="31" t="str">
        <f t="shared" ref="U191" ca="1" si="3687">IF(U$4&lt;=INDIRECT("areaNumBlock"&amp;$AV191),IF( ISBLANK(VLOOKUP($B190&amp;U$4,INDIRECT("listResultBlock"&amp;$AV191),U$3,FALSE)),"",VLOOKUP($B190&amp;U$4,INDIRECT("listResultBlock"&amp;$AV191),U$3,FALSE)),"")</f>
        <v/>
      </c>
      <c r="V191" s="29" t="str">
        <f t="shared" ref="V191" ca="1" si="3688">IF(V$4&lt;=INDIRECT("areaNumBlock"&amp;$AV191),IF( ISBLANK(VLOOKUP($B190&amp;V$4,INDIRECT("listResultBlock"&amp;$AV191),V$3,FALSE)),"",VLOOKUP($B190&amp;V$4,INDIRECT("listResultBlock"&amp;$AV191),V$3,FALSE)),"")</f>
        <v/>
      </c>
      <c r="W191" s="30" t="str">
        <f t="shared" ref="W191" ca="1" si="3689">IF(W$4&lt;=INDIRECT("areaNumBlock"&amp;$AV191),IF( ISBLANK(VLOOKUP($B190&amp;W$4,INDIRECT("listResultBlock"&amp;$AV191),W$3,FALSE)),"",VLOOKUP($B190&amp;W$4,INDIRECT("listResultBlock"&amp;$AV191),W$3,FALSE)),"")</f>
        <v/>
      </c>
      <c r="X191" s="31" t="str">
        <f t="shared" ref="X191" ca="1" si="3690">IF(X$4&lt;=INDIRECT("areaNumBlock"&amp;$AV191),IF( ISBLANK(VLOOKUP($B190&amp;X$4,INDIRECT("listResultBlock"&amp;$AV191),X$3,FALSE)),"",VLOOKUP($B190&amp;X$4,INDIRECT("listResultBlock"&amp;$AV191),X$3,FALSE)),"")</f>
        <v/>
      </c>
      <c r="Y191" s="29" t="str">
        <f t="shared" ref="Y191" ca="1" si="3691">IF(Y$4&lt;=INDIRECT("areaNumBlock"&amp;$AV191),IF( ISBLANK(VLOOKUP($B190&amp;Y$4,INDIRECT("listResultBlock"&amp;$AV191),Y$3,FALSE)),"",VLOOKUP($B190&amp;Y$4,INDIRECT("listResultBlock"&amp;$AV191),Y$3,FALSE)),"")</f>
        <v/>
      </c>
      <c r="Z191" s="30" t="str">
        <f t="shared" ref="Z191" ca="1" si="3692">IF(Z$4&lt;=INDIRECT("areaNumBlock"&amp;$AV191),IF( ISBLANK(VLOOKUP($B190&amp;Z$4,INDIRECT("listResultBlock"&amp;$AV191),Z$3,FALSE)),"",VLOOKUP($B190&amp;Z$4,INDIRECT("listResultBlock"&amp;$AV191),Z$3,FALSE)),"")</f>
        <v/>
      </c>
      <c r="AA191" s="31" t="str">
        <f t="shared" ref="AA191" ca="1" si="3693">IF(AA$4&lt;=INDIRECT("areaNumBlock"&amp;$AV191),IF( ISBLANK(VLOOKUP($B190&amp;AA$4,INDIRECT("listResultBlock"&amp;$AV191),AA$3,FALSE)),"",VLOOKUP($B190&amp;AA$4,INDIRECT("listResultBlock"&amp;$AV191),AA$3,FALSE)),"")</f>
        <v/>
      </c>
      <c r="AB191" s="29" t="str">
        <f t="shared" ref="AB191" ca="1" si="3694">IF(AB$4&lt;=INDIRECT("areaNumBlock"&amp;$AV191),IF( ISBLANK(VLOOKUP($B190&amp;AB$4,INDIRECT("listResultBlock"&amp;$AV191),AB$3,FALSE)),"",VLOOKUP($B190&amp;AB$4,INDIRECT("listResultBlock"&amp;$AV191),AB$3,FALSE)),"")</f>
        <v/>
      </c>
      <c r="AC191" s="30" t="str">
        <f t="shared" ref="AC191" ca="1" si="3695">IF(AC$4&lt;=INDIRECT("areaNumBlock"&amp;$AV191),IF( ISBLANK(VLOOKUP($B190&amp;AC$4,INDIRECT("listResultBlock"&amp;$AV191),AC$3,FALSE)),"",VLOOKUP($B190&amp;AC$4,INDIRECT("listResultBlock"&amp;$AV191),AC$3,FALSE)),"")</f>
        <v/>
      </c>
      <c r="AD191" s="31" t="str">
        <f t="shared" ref="AD191" ca="1" si="3696">IF(AD$4&lt;=INDIRECT("areaNumBlock"&amp;$AV191),IF( ISBLANK(VLOOKUP($B190&amp;AD$4,INDIRECT("listResultBlock"&amp;$AV191),AD$3,FALSE)),"",VLOOKUP($B190&amp;AD$4,INDIRECT("listResultBlock"&amp;$AV191),AD$3,FALSE)),"")</f>
        <v/>
      </c>
      <c r="AE191" s="29" t="str">
        <f t="shared" ref="AE191" ca="1" si="3697">IF(AE$4&lt;=INDIRECT("areaNumBlock"&amp;$AV191),IF( ISBLANK(VLOOKUP($B190&amp;AE$4,INDIRECT("listResultBlock"&amp;$AV191),AE$3,FALSE)),"",VLOOKUP($B190&amp;AE$4,INDIRECT("listResultBlock"&amp;$AV191),AE$3,FALSE)),"")</f>
        <v/>
      </c>
      <c r="AF191" s="30" t="str">
        <f t="shared" ref="AF191" ca="1" si="3698">IF(AF$4&lt;=INDIRECT("areaNumBlock"&amp;$AV191),IF( ISBLANK(VLOOKUP($B190&amp;AF$4,INDIRECT("listResultBlock"&amp;$AV191),AF$3,FALSE)),"",VLOOKUP($B190&amp;AF$4,INDIRECT("listResultBlock"&amp;$AV191),AF$3,FALSE)),"")</f>
        <v/>
      </c>
      <c r="AG191" s="31" t="str">
        <f t="shared" ref="AG191" ca="1" si="3699">IF(AG$4&lt;=INDIRECT("areaNumBlock"&amp;$AV191),IF( ISBLANK(VLOOKUP($B190&amp;AG$4,INDIRECT("listResultBlock"&amp;$AV191),AG$3,FALSE)),"",VLOOKUP($B190&amp;AG$4,INDIRECT("listResultBlock"&amp;$AV191),AG$3,FALSE)),"")</f>
        <v/>
      </c>
      <c r="AH191" s="94"/>
      <c r="AI191" s="94"/>
      <c r="AJ191" s="94"/>
      <c r="AK191" s="94"/>
      <c r="AL191" s="94"/>
      <c r="AM191" s="94"/>
      <c r="AN191" s="94"/>
      <c r="AO191" s="94"/>
      <c r="AP191" s="94"/>
      <c r="AQ191" s="94"/>
      <c r="AR191" s="94"/>
      <c r="AS191" s="105"/>
      <c r="AT191" s="107"/>
      <c r="AU191" s="25">
        <f t="shared" ref="AU191:AV191" si="3700">AU190</f>
        <v>0</v>
      </c>
      <c r="AV191" s="25">
        <f t="shared" si="3700"/>
        <v>9</v>
      </c>
    </row>
    <row r="192" spans="1:48" ht="21" hidden="1" customHeight="1" outlineLevel="1" x14ac:dyDescent="0.4">
      <c r="A192" s="7"/>
      <c r="B192" s="96">
        <v>2</v>
      </c>
      <c r="C192" s="98" t="str">
        <f t="shared" ref="C192" ca="1" si="3701">IF(B192&lt;=INDIRECT("areaNumBlock"&amp;$AV192),INDEX(INDIRECT("listTeamBlock"&amp;$AV192&amp;"b"),B192),"")</f>
        <v/>
      </c>
      <c r="D192" s="100" t="str">
        <f ca="1">IF(OR(D193="",F193=""),"",IF(D193&gt;F193,"〇",IF(D193&lt;F193,IF(E193="◎","不","×"),"△")))</f>
        <v/>
      </c>
      <c r="E192" s="100"/>
      <c r="F192" s="100"/>
      <c r="G192" s="22"/>
      <c r="H192" s="23"/>
      <c r="I192" s="24"/>
      <c r="J192" s="100" t="str">
        <f t="shared" ref="J192" ca="1" si="3702">IF(OR(J193="",L193=""),"",IF(J193&gt;L193,"〇",IF(J193&lt;L193,IF(K193="◎","不","×"),"△")))</f>
        <v/>
      </c>
      <c r="K192" s="100"/>
      <c r="L192" s="100"/>
      <c r="M192" s="100" t="str">
        <f t="shared" ref="M192" ca="1" si="3703">IF(OR(M193="",O193=""),"",IF(M193&gt;O193,"〇",IF(M193&lt;O193,IF(N193="◎","不","×"),"△")))</f>
        <v/>
      </c>
      <c r="N192" s="100"/>
      <c r="O192" s="100"/>
      <c r="P192" s="100" t="str">
        <f t="shared" ref="P192" ca="1" si="3704">IF(OR(P193="",R193=""),"",IF(P193&gt;R193,"〇",IF(P193&lt;R193,IF(Q193="◎","不","×"),"△")))</f>
        <v/>
      </c>
      <c r="Q192" s="100"/>
      <c r="R192" s="100"/>
      <c r="S192" s="100" t="str">
        <f t="shared" ref="S192" ca="1" si="3705">IF(OR(S193="",U193=""),"",IF(S193&gt;U193,"〇",IF(S193&lt;U193,IF(T193="◎","不","×"),"△")))</f>
        <v/>
      </c>
      <c r="T192" s="100"/>
      <c r="U192" s="100"/>
      <c r="V192" s="100" t="str">
        <f t="shared" ref="V192" ca="1" si="3706">IF(OR(V193="",X193=""),"",IF(V193&gt;X193,"〇",IF(V193&lt;X193,IF(W193="◎","不","×"),"△")))</f>
        <v/>
      </c>
      <c r="W192" s="100"/>
      <c r="X192" s="100"/>
      <c r="Y192" s="100" t="str">
        <f t="shared" ref="Y192" ca="1" si="3707">IF(OR(Y193="",AA193=""),"",IF(Y193&gt;AA193,"〇",IF(Y193&lt;AA193,IF(Z193="◎","不","×"),"△")))</f>
        <v/>
      </c>
      <c r="Z192" s="100"/>
      <c r="AA192" s="100"/>
      <c r="AB192" s="100" t="str">
        <f t="shared" ref="AB192" ca="1" si="3708">IF(OR(AB193="",AD193=""),"",IF(AB193&gt;AD193,"〇",IF(AB193&lt;AD193,IF(AC193="◎","不","×"),"△")))</f>
        <v/>
      </c>
      <c r="AC192" s="100"/>
      <c r="AD192" s="100"/>
      <c r="AE192" s="100" t="str">
        <f t="shared" ref="AE192" ca="1" si="3709">IF(OR(AE193="",AG193=""),"",IF(AE193&gt;AG193,"〇",IF(AE193&lt;AG193,IF(AF193="◎","不","×"),"△")))</f>
        <v/>
      </c>
      <c r="AF192" s="100"/>
      <c r="AG192" s="100"/>
      <c r="AH192" s="95" t="str">
        <f t="shared" ref="AH192" ca="1" si="3710">IF(B192&lt;=INDIRECT("areaNumBlock"&amp;$AV193),SUM(AJ192:AM193),"")</f>
        <v/>
      </c>
      <c r="AI192" s="93" t="str">
        <f t="shared" ref="AI192" ca="1" si="3711">IF(B192&lt;=INDIRECT("areaNumBlock"&amp;$AV193),AJ192*3+AL192-(AM192*4),"")</f>
        <v/>
      </c>
      <c r="AJ192" s="95" t="str">
        <f t="shared" ref="AJ192:AM192" ca="1" si="3712">IF($B192&lt;=INDIRECT("areaNumBlock"&amp;$AV193),COUNTIF($D192:$AG193,AJ$5),"")</f>
        <v/>
      </c>
      <c r="AK192" s="95" t="str">
        <f t="shared" ca="1" si="3712"/>
        <v/>
      </c>
      <c r="AL192" s="95" t="str">
        <f t="shared" ca="1" si="3712"/>
        <v/>
      </c>
      <c r="AM192" s="95" t="str">
        <f t="shared" ca="1" si="3712"/>
        <v/>
      </c>
      <c r="AN192" s="95"/>
      <c r="AO192" s="93" t="str">
        <f t="shared" ref="AO192" ca="1" si="3713">IF(B192&lt;=INDIRECT("areaNumBlock"&amp;$AV193),AP192-AQ192,"")</f>
        <v/>
      </c>
      <c r="AP192" s="95" t="str">
        <f t="shared" ref="AP192" ca="1" si="3714">IF(B192&lt;=INDIRECT("areaNumBlock"&amp;$AV193),SUM(D193,G193,J193,M193,P193,S193,V193,Y193,AB193,AE193),"")</f>
        <v/>
      </c>
      <c r="AQ192" s="95" t="str">
        <f t="shared" ref="AQ192" ca="1" si="3715">IF(B192&lt;=INDIRECT("areaNumBlock"&amp;$AV193),SUM(F193,I193,L193,O193,R193,U193,X193,AA193,AD193,AG193),"")</f>
        <v/>
      </c>
      <c r="AR192" s="95"/>
      <c r="AS192" s="104" t="str">
        <f t="shared" ref="AS192" ca="1" si="3716">IF(AND(AU192=1,B192&lt;=INDIRECT("areaNumBlock"&amp;$AV193)),RANK(AT192,INDIRECT("areaRank"&amp;$AV193),0),"")</f>
        <v/>
      </c>
      <c r="AT192" s="106" t="str">
        <f t="shared" ref="AT192" ca="1" si="3717">IF(B192&lt;=INDIRECT("areaNumBlock"&amp;$AV193),AI192*1000000+AN192*100000+AO192*1000+AP192*10+AR192,"")</f>
        <v/>
      </c>
      <c r="AU192" s="25">
        <f t="shared" ref="AU192:AV192" si="3718">AU191</f>
        <v>0</v>
      </c>
      <c r="AV192" s="25">
        <f t="shared" si="3718"/>
        <v>9</v>
      </c>
    </row>
    <row r="193" spans="1:48" ht="21" hidden="1" customHeight="1" outlineLevel="1" x14ac:dyDescent="0.4">
      <c r="A193" s="7"/>
      <c r="B193" s="97"/>
      <c r="C193" s="99"/>
      <c r="D193" s="32" t="str">
        <f ca="1">IF($B192&lt;=INDIRECT("areaNumBlock"&amp;$AV193),IF( ISBLANK(VLOOKUP(D$4&amp;$B192,INDIRECT("listResultBlock"&amp;$AV193),F$3,FALSE)),"",VLOOKUP(D$4&amp;$B192,INDIRECT("listResultBlock"&amp;$AV193),F$3,FALSE)),"")</f>
        <v/>
      </c>
      <c r="E193" s="33" t="str">
        <f ca="1">IF($B192&lt;=INDIRECT("areaNumBlock"&amp;$AV193),IF( ISBLANK(VLOOKUP(E$4&amp;$B192,INDIRECT("listResultBlock"&amp;$AV193),E$3,FALSE)),"",VLOOKUP(E$4&amp;$B192,INDIRECT("listResultBlock"&amp;$AV193),E$3,FALSE)),"")</f>
        <v/>
      </c>
      <c r="F193" s="34" t="str">
        <f ca="1">IF($B192&lt;=INDIRECT("areaNumBlock"&amp;$AV193),IF( ISBLANK(VLOOKUP(F$4&amp;$B192,INDIRECT("listResultBlock"&amp;$AV193),D$3,FALSE)),"",VLOOKUP(F$4&amp;$B192,INDIRECT("listResultBlock"&amp;$AV193),D$3,FALSE)),"")</f>
        <v/>
      </c>
      <c r="G193" s="26"/>
      <c r="H193" s="27"/>
      <c r="I193" s="28"/>
      <c r="J193" s="32" t="str">
        <f t="shared" ref="J193" ca="1" si="3719">IF(J$4&lt;=INDIRECT("areaNumBlock"&amp;$AV193),IF( ISBLANK(VLOOKUP($B192&amp;J$4,INDIRECT("listResultBlock"&amp;$AV193),J$3,FALSE)),"",VLOOKUP($B192&amp;J$4,INDIRECT("listResultBlock"&amp;$AV193),J$3,FALSE)),"")</f>
        <v/>
      </c>
      <c r="K193" s="33" t="str">
        <f t="shared" ref="K193" ca="1" si="3720">IF(K$4&lt;=INDIRECT("areaNumBlock"&amp;$AV193),IF( ISBLANK(VLOOKUP($B192&amp;K$4,INDIRECT("listResultBlock"&amp;$AV193),K$3,FALSE)),"",VLOOKUP($B192&amp;K$4,INDIRECT("listResultBlock"&amp;$AV193),K$3,FALSE)),"")</f>
        <v/>
      </c>
      <c r="L193" s="34" t="str">
        <f t="shared" ref="L193" ca="1" si="3721">IF(L$4&lt;=INDIRECT("areaNumBlock"&amp;$AV193),IF( ISBLANK(VLOOKUP($B192&amp;L$4,INDIRECT("listResultBlock"&amp;$AV193),L$3,FALSE)),"",VLOOKUP($B192&amp;L$4,INDIRECT("listResultBlock"&amp;$AV193),L$3,FALSE)),"")</f>
        <v/>
      </c>
      <c r="M193" s="32" t="str">
        <f t="shared" ref="M193" ca="1" si="3722">IF(M$4&lt;=INDIRECT("areaNumBlock"&amp;$AV193),IF( ISBLANK(VLOOKUP($B192&amp;M$4,INDIRECT("listResultBlock"&amp;$AV193),M$3,FALSE)),"",VLOOKUP($B192&amp;M$4,INDIRECT("listResultBlock"&amp;$AV193),M$3,FALSE)),"")</f>
        <v/>
      </c>
      <c r="N193" s="33" t="str">
        <f t="shared" ref="N193" ca="1" si="3723">IF(N$4&lt;=INDIRECT("areaNumBlock"&amp;$AV193),IF( ISBLANK(VLOOKUP($B192&amp;N$4,INDIRECT("listResultBlock"&amp;$AV193),N$3,FALSE)),"",VLOOKUP($B192&amp;N$4,INDIRECT("listResultBlock"&amp;$AV193),N$3,FALSE)),"")</f>
        <v/>
      </c>
      <c r="O193" s="34" t="str">
        <f t="shared" ref="O193" ca="1" si="3724">IF(O$4&lt;=INDIRECT("areaNumBlock"&amp;$AV193),IF( ISBLANK(VLOOKUP($B192&amp;O$4,INDIRECT("listResultBlock"&amp;$AV193),O$3,FALSE)),"",VLOOKUP($B192&amp;O$4,INDIRECT("listResultBlock"&amp;$AV193),O$3,FALSE)),"")</f>
        <v/>
      </c>
      <c r="P193" s="32" t="str">
        <f t="shared" ref="P193" ca="1" si="3725">IF(P$4&lt;=INDIRECT("areaNumBlock"&amp;$AV193),IF( ISBLANK(VLOOKUP($B192&amp;P$4,INDIRECT("listResultBlock"&amp;$AV193),P$3,FALSE)),"",VLOOKUP($B192&amp;P$4,INDIRECT("listResultBlock"&amp;$AV193),P$3,FALSE)),"")</f>
        <v/>
      </c>
      <c r="Q193" s="33" t="str">
        <f t="shared" ref="Q193" ca="1" si="3726">IF(Q$4&lt;=INDIRECT("areaNumBlock"&amp;$AV193),IF( ISBLANK(VLOOKUP($B192&amp;Q$4,INDIRECT("listResultBlock"&amp;$AV193),Q$3,FALSE)),"",VLOOKUP($B192&amp;Q$4,INDIRECT("listResultBlock"&amp;$AV193),Q$3,FALSE)),"")</f>
        <v/>
      </c>
      <c r="R193" s="34" t="str">
        <f t="shared" ref="R193" ca="1" si="3727">IF(R$4&lt;=INDIRECT("areaNumBlock"&amp;$AV193),IF( ISBLANK(VLOOKUP($B192&amp;R$4,INDIRECT("listResultBlock"&amp;$AV193),R$3,FALSE)),"",VLOOKUP($B192&amp;R$4,INDIRECT("listResultBlock"&amp;$AV193),R$3,FALSE)),"")</f>
        <v/>
      </c>
      <c r="S193" s="32" t="str">
        <f t="shared" ref="S193" ca="1" si="3728">IF(S$4&lt;=INDIRECT("areaNumBlock"&amp;$AV193),IF( ISBLANK(VLOOKUP($B192&amp;S$4,INDIRECT("listResultBlock"&amp;$AV193),S$3,FALSE)),"",VLOOKUP($B192&amp;S$4,INDIRECT("listResultBlock"&amp;$AV193),S$3,FALSE)),"")</f>
        <v/>
      </c>
      <c r="T193" s="33" t="str">
        <f t="shared" ref="T193" ca="1" si="3729">IF(T$4&lt;=INDIRECT("areaNumBlock"&amp;$AV193),IF( ISBLANK(VLOOKUP($B192&amp;T$4,INDIRECT("listResultBlock"&amp;$AV193),T$3,FALSE)),"",VLOOKUP($B192&amp;T$4,INDIRECT("listResultBlock"&amp;$AV193),T$3,FALSE)),"")</f>
        <v/>
      </c>
      <c r="U193" s="34" t="str">
        <f t="shared" ref="U193" ca="1" si="3730">IF(U$4&lt;=INDIRECT("areaNumBlock"&amp;$AV193),IF( ISBLANK(VLOOKUP($B192&amp;U$4,INDIRECT("listResultBlock"&amp;$AV193),U$3,FALSE)),"",VLOOKUP($B192&amp;U$4,INDIRECT("listResultBlock"&amp;$AV193),U$3,FALSE)),"")</f>
        <v/>
      </c>
      <c r="V193" s="32" t="str">
        <f t="shared" ref="V193" ca="1" si="3731">IF(V$4&lt;=INDIRECT("areaNumBlock"&amp;$AV193),IF( ISBLANK(VLOOKUP($B192&amp;V$4,INDIRECT("listResultBlock"&amp;$AV193),V$3,FALSE)),"",VLOOKUP($B192&amp;V$4,INDIRECT("listResultBlock"&amp;$AV193),V$3,FALSE)),"")</f>
        <v/>
      </c>
      <c r="W193" s="33" t="str">
        <f t="shared" ref="W193" ca="1" si="3732">IF(W$4&lt;=INDIRECT("areaNumBlock"&amp;$AV193),IF( ISBLANK(VLOOKUP($B192&amp;W$4,INDIRECT("listResultBlock"&amp;$AV193),W$3,FALSE)),"",VLOOKUP($B192&amp;W$4,INDIRECT("listResultBlock"&amp;$AV193),W$3,FALSE)),"")</f>
        <v/>
      </c>
      <c r="X193" s="34" t="str">
        <f t="shared" ref="X193" ca="1" si="3733">IF(X$4&lt;=INDIRECT("areaNumBlock"&amp;$AV193),IF( ISBLANK(VLOOKUP($B192&amp;X$4,INDIRECT("listResultBlock"&amp;$AV193),X$3,FALSE)),"",VLOOKUP($B192&amp;X$4,INDIRECT("listResultBlock"&amp;$AV193),X$3,FALSE)),"")</f>
        <v/>
      </c>
      <c r="Y193" s="32" t="str">
        <f t="shared" ref="Y193" ca="1" si="3734">IF(Y$4&lt;=INDIRECT("areaNumBlock"&amp;$AV193),IF( ISBLANK(VLOOKUP($B192&amp;Y$4,INDIRECT("listResultBlock"&amp;$AV193),Y$3,FALSE)),"",VLOOKUP($B192&amp;Y$4,INDIRECT("listResultBlock"&amp;$AV193),Y$3,FALSE)),"")</f>
        <v/>
      </c>
      <c r="Z193" s="33" t="str">
        <f t="shared" ref="Z193" ca="1" si="3735">IF(Z$4&lt;=INDIRECT("areaNumBlock"&amp;$AV193),IF( ISBLANK(VLOOKUP($B192&amp;Z$4,INDIRECT("listResultBlock"&amp;$AV193),Z$3,FALSE)),"",VLOOKUP($B192&amp;Z$4,INDIRECT("listResultBlock"&amp;$AV193),Z$3,FALSE)),"")</f>
        <v/>
      </c>
      <c r="AA193" s="34" t="str">
        <f t="shared" ref="AA193" ca="1" si="3736">IF(AA$4&lt;=INDIRECT("areaNumBlock"&amp;$AV193),IF( ISBLANK(VLOOKUP($B192&amp;AA$4,INDIRECT("listResultBlock"&amp;$AV193),AA$3,FALSE)),"",VLOOKUP($B192&amp;AA$4,INDIRECT("listResultBlock"&amp;$AV193),AA$3,FALSE)),"")</f>
        <v/>
      </c>
      <c r="AB193" s="32" t="str">
        <f t="shared" ref="AB193" ca="1" si="3737">IF(AB$4&lt;=INDIRECT("areaNumBlock"&amp;$AV193),IF( ISBLANK(VLOOKUP($B192&amp;AB$4,INDIRECT("listResultBlock"&amp;$AV193),AB$3,FALSE)),"",VLOOKUP($B192&amp;AB$4,INDIRECT("listResultBlock"&amp;$AV193),AB$3,FALSE)),"")</f>
        <v/>
      </c>
      <c r="AC193" s="33" t="str">
        <f t="shared" ref="AC193" ca="1" si="3738">IF(AC$4&lt;=INDIRECT("areaNumBlock"&amp;$AV193),IF( ISBLANK(VLOOKUP($B192&amp;AC$4,INDIRECT("listResultBlock"&amp;$AV193),AC$3,FALSE)),"",VLOOKUP($B192&amp;AC$4,INDIRECT("listResultBlock"&amp;$AV193),AC$3,FALSE)),"")</f>
        <v/>
      </c>
      <c r="AD193" s="34" t="str">
        <f t="shared" ref="AD193" ca="1" si="3739">IF(AD$4&lt;=INDIRECT("areaNumBlock"&amp;$AV193),IF( ISBLANK(VLOOKUP($B192&amp;AD$4,INDIRECT("listResultBlock"&amp;$AV193),AD$3,FALSE)),"",VLOOKUP($B192&amp;AD$4,INDIRECT("listResultBlock"&amp;$AV193),AD$3,FALSE)),"")</f>
        <v/>
      </c>
      <c r="AE193" s="32" t="str">
        <f t="shared" ref="AE193" ca="1" si="3740">IF(AE$4&lt;=INDIRECT("areaNumBlock"&amp;$AV193),IF( ISBLANK(VLOOKUP($B192&amp;AE$4,INDIRECT("listResultBlock"&amp;$AV193),AE$3,FALSE)),"",VLOOKUP($B192&amp;AE$4,INDIRECT("listResultBlock"&amp;$AV193),AE$3,FALSE)),"")</f>
        <v/>
      </c>
      <c r="AF193" s="33" t="str">
        <f t="shared" ref="AF193" ca="1" si="3741">IF(AF$4&lt;=INDIRECT("areaNumBlock"&amp;$AV193),IF( ISBLANK(VLOOKUP($B192&amp;AF$4,INDIRECT("listResultBlock"&amp;$AV193),AF$3,FALSE)),"",VLOOKUP($B192&amp;AF$4,INDIRECT("listResultBlock"&amp;$AV193),AF$3,FALSE)),"")</f>
        <v/>
      </c>
      <c r="AG193" s="34" t="str">
        <f t="shared" ref="AG193" ca="1" si="3742">IF(AG$4&lt;=INDIRECT("areaNumBlock"&amp;$AV193),IF( ISBLANK(VLOOKUP($B192&amp;AG$4,INDIRECT("listResultBlock"&amp;$AV193),AG$3,FALSE)),"",VLOOKUP($B192&amp;AG$4,INDIRECT("listResultBlock"&amp;$AV193),AG$3,FALSE)),"")</f>
        <v/>
      </c>
      <c r="AH193" s="94"/>
      <c r="AI193" s="94"/>
      <c r="AJ193" s="94"/>
      <c r="AK193" s="94"/>
      <c r="AL193" s="94"/>
      <c r="AM193" s="94"/>
      <c r="AN193" s="94"/>
      <c r="AO193" s="94"/>
      <c r="AP193" s="94"/>
      <c r="AQ193" s="94"/>
      <c r="AR193" s="94"/>
      <c r="AS193" s="105"/>
      <c r="AT193" s="107"/>
      <c r="AU193" s="25">
        <f t="shared" ref="AU193:AV193" si="3743">AU192</f>
        <v>0</v>
      </c>
      <c r="AV193" s="25">
        <f t="shared" si="3743"/>
        <v>9</v>
      </c>
    </row>
    <row r="194" spans="1:48" ht="21" hidden="1" customHeight="1" outlineLevel="1" x14ac:dyDescent="0.4">
      <c r="A194" s="7"/>
      <c r="B194" s="96">
        <v>3</v>
      </c>
      <c r="C194" s="98" t="str">
        <f t="shared" ref="C194" ca="1" si="3744">IF(B194&lt;=INDIRECT("areaNumBlock"&amp;$AV194),INDEX(INDIRECT("listTeamBlock"&amp;$AV194&amp;"b"),B194),"")</f>
        <v/>
      </c>
      <c r="D194" s="108" t="str">
        <f t="shared" ref="D194" ca="1" si="3745">IF(OR(D195="",F195=""),"",IF(D195&gt;F195,"〇",IF(D195&lt;F195,IF(E195="◎","不","×"),"△")))</f>
        <v/>
      </c>
      <c r="E194" s="108"/>
      <c r="F194" s="108"/>
      <c r="G194" s="108" t="str">
        <f t="shared" ref="G194" ca="1" si="3746">IF(OR(G195="",I195=""),"",IF(G195&gt;I195,"〇",IF(G195&lt;I195,IF(H195="◎","不","×"),"△")))</f>
        <v/>
      </c>
      <c r="H194" s="108"/>
      <c r="I194" s="108"/>
      <c r="J194" s="22"/>
      <c r="K194" s="23"/>
      <c r="L194" s="24"/>
      <c r="M194" s="108" t="str">
        <f t="shared" ref="M194" ca="1" si="3747">IF(OR(M195="",O195=""),"",IF(M195&gt;O195,"〇",IF(M195&lt;O195,IF(N195="◎","不","×"),"△")))</f>
        <v/>
      </c>
      <c r="N194" s="108"/>
      <c r="O194" s="108"/>
      <c r="P194" s="108" t="str">
        <f t="shared" ref="P194" ca="1" si="3748">IF(OR(P195="",R195=""),"",IF(P195&gt;R195,"〇",IF(P195&lt;R195,IF(Q195="◎","不","×"),"△")))</f>
        <v/>
      </c>
      <c r="Q194" s="108"/>
      <c r="R194" s="108"/>
      <c r="S194" s="108" t="str">
        <f t="shared" ref="S194" ca="1" si="3749">IF(OR(S195="",U195=""),"",IF(S195&gt;U195,"〇",IF(S195&lt;U195,IF(T195="◎","不","×"),"△")))</f>
        <v/>
      </c>
      <c r="T194" s="108"/>
      <c r="U194" s="108"/>
      <c r="V194" s="108" t="str">
        <f t="shared" ref="V194" ca="1" si="3750">IF(OR(V195="",X195=""),"",IF(V195&gt;X195,"〇",IF(V195&lt;X195,IF(W195="◎","不","×"),"△")))</f>
        <v/>
      </c>
      <c r="W194" s="108"/>
      <c r="X194" s="108"/>
      <c r="Y194" s="108" t="str">
        <f t="shared" ref="Y194" ca="1" si="3751">IF(OR(Y195="",AA195=""),"",IF(Y195&gt;AA195,"〇",IF(Y195&lt;AA195,IF(Z195="◎","不","×"),"△")))</f>
        <v/>
      </c>
      <c r="Z194" s="108"/>
      <c r="AA194" s="108"/>
      <c r="AB194" s="108" t="str">
        <f t="shared" ref="AB194" ca="1" si="3752">IF(OR(AB195="",AD195=""),"",IF(AB195&gt;AD195,"〇",IF(AB195&lt;AD195,IF(AC195="◎","不","×"),"△")))</f>
        <v/>
      </c>
      <c r="AC194" s="108"/>
      <c r="AD194" s="108"/>
      <c r="AE194" s="108" t="str">
        <f t="shared" ref="AE194" ca="1" si="3753">IF(OR(AE195="",AG195=""),"",IF(AE195&gt;AG195,"〇",IF(AE195&lt;AG195,IF(AF195="◎","不","×"),"△")))</f>
        <v/>
      </c>
      <c r="AF194" s="108"/>
      <c r="AG194" s="108"/>
      <c r="AH194" s="95" t="str">
        <f t="shared" ref="AH194" ca="1" si="3754">IF(B194&lt;=INDIRECT("areaNumBlock"&amp;$AV195),SUM(AJ194:AM195),"")</f>
        <v/>
      </c>
      <c r="AI194" s="93" t="str">
        <f t="shared" ref="AI194" ca="1" si="3755">IF(B194&lt;=INDIRECT("areaNumBlock"&amp;$AV195),AJ194*3+AL194-(AM194*4),"")</f>
        <v/>
      </c>
      <c r="AJ194" s="95" t="str">
        <f t="shared" ref="AJ194:AM194" ca="1" si="3756">IF($B194&lt;=INDIRECT("areaNumBlock"&amp;$AV195),COUNTIF($D194:$AG195,AJ$5),"")</f>
        <v/>
      </c>
      <c r="AK194" s="95" t="str">
        <f t="shared" ca="1" si="3756"/>
        <v/>
      </c>
      <c r="AL194" s="95" t="str">
        <f t="shared" ca="1" si="3756"/>
        <v/>
      </c>
      <c r="AM194" s="95" t="str">
        <f t="shared" ca="1" si="3756"/>
        <v/>
      </c>
      <c r="AN194" s="95"/>
      <c r="AO194" s="93" t="str">
        <f t="shared" ref="AO194" ca="1" si="3757">IF(B194&lt;=INDIRECT("areaNumBlock"&amp;$AV195),AP194-AQ194,"")</f>
        <v/>
      </c>
      <c r="AP194" s="95" t="str">
        <f t="shared" ref="AP194" ca="1" si="3758">IF(B194&lt;=INDIRECT("areaNumBlock"&amp;$AV195),SUM(D195,G195,J195,M195,P195,S195,V195,Y195,AB195,AE195),"")</f>
        <v/>
      </c>
      <c r="AQ194" s="95" t="str">
        <f t="shared" ref="AQ194" ca="1" si="3759">IF(B194&lt;=INDIRECT("areaNumBlock"&amp;$AV195),SUM(F195,I195,L195,O195,R195,U195,X195,AA195,AD195,AG195),"")</f>
        <v/>
      </c>
      <c r="AR194" s="95"/>
      <c r="AS194" s="104" t="str">
        <f t="shared" ref="AS194" ca="1" si="3760">IF(AND(AU194=1,B194&lt;=INDIRECT("areaNumBlock"&amp;$AV195)),RANK(AT194,INDIRECT("areaRank"&amp;$AV195),0),"")</f>
        <v/>
      </c>
      <c r="AT194" s="106" t="str">
        <f t="shared" ref="AT194" ca="1" si="3761">IF(B194&lt;=INDIRECT("areaNumBlock"&amp;$AV195),AI194*1000000+AN194*100000+AO194*1000+AP194*10+AR194,"")</f>
        <v/>
      </c>
      <c r="AU194" s="25">
        <f t="shared" ref="AU194:AV194" si="3762">AU193</f>
        <v>0</v>
      </c>
      <c r="AV194" s="25">
        <f t="shared" si="3762"/>
        <v>9</v>
      </c>
    </row>
    <row r="195" spans="1:48" ht="21" hidden="1" customHeight="1" outlineLevel="1" x14ac:dyDescent="0.4">
      <c r="A195" s="7"/>
      <c r="B195" s="97"/>
      <c r="C195" s="99"/>
      <c r="D195" s="35" t="str">
        <f t="shared" ref="D195" ca="1" si="3763">IF($B194&lt;=INDIRECT("areaNumBlock"&amp;$AV195),IF( ISBLANK(VLOOKUP(D$4&amp;$B194,INDIRECT("listResultBlock"&amp;$AV195),F$3,FALSE)),"",VLOOKUP(D$4&amp;$B194,INDIRECT("listResultBlock"&amp;$AV195),F$3,FALSE)),"")</f>
        <v/>
      </c>
      <c r="E195" s="36" t="str">
        <f t="shared" ref="E195" ca="1" si="3764">IF($B194&lt;=INDIRECT("areaNumBlock"&amp;$AV195),IF( ISBLANK(VLOOKUP(E$4&amp;$B194,INDIRECT("listResultBlock"&amp;$AV195),E$3,FALSE)),"",VLOOKUP(E$4&amp;$B194,INDIRECT("listResultBlock"&amp;$AV195),E$3,FALSE)),"")</f>
        <v/>
      </c>
      <c r="F195" s="37" t="str">
        <f t="shared" ref="F195" ca="1" si="3765">IF($B194&lt;=INDIRECT("areaNumBlock"&amp;$AV195),IF( ISBLANK(VLOOKUP(F$4&amp;$B194,INDIRECT("listResultBlock"&amp;$AV195),D$3,FALSE)),"",VLOOKUP(F$4&amp;$B194,INDIRECT("listResultBlock"&amp;$AV195),D$3,FALSE)),"")</f>
        <v/>
      </c>
      <c r="G195" s="35" t="str">
        <f t="shared" ref="G195" ca="1" si="3766">IF($B194&lt;=INDIRECT("areaNumBlock"&amp;$AV195),IF( ISBLANK(VLOOKUP(G$4&amp;$B194,INDIRECT("listResultBlock"&amp;$AV195),I$3,FALSE)),"",VLOOKUP(G$4&amp;$B194,INDIRECT("listResultBlock"&amp;$AV195),I$3,FALSE)),"")</f>
        <v/>
      </c>
      <c r="H195" s="36" t="str">
        <f t="shared" ref="H195" ca="1" si="3767">IF($B194&lt;=INDIRECT("areaNumBlock"&amp;$AV195),IF( ISBLANK(VLOOKUP(H$4&amp;$B194,INDIRECT("listResultBlock"&amp;$AV195),H$3,FALSE)),"",VLOOKUP(H$4&amp;$B194,INDIRECT("listResultBlock"&amp;$AV195),H$3,FALSE)),"")</f>
        <v/>
      </c>
      <c r="I195" s="37" t="str">
        <f t="shared" ref="I195" ca="1" si="3768">IF($B194&lt;=INDIRECT("areaNumBlock"&amp;$AV195),IF( ISBLANK(VLOOKUP(I$4&amp;$B194,INDIRECT("listResultBlock"&amp;$AV195),G$3,FALSE)),"",VLOOKUP(I$4&amp;$B194,INDIRECT("listResultBlock"&amp;$AV195),G$3,FALSE)),"")</f>
        <v/>
      </c>
      <c r="J195" s="26"/>
      <c r="K195" s="27"/>
      <c r="L195" s="28"/>
      <c r="M195" s="35" t="str">
        <f t="shared" ref="M195" ca="1" si="3769">IF(M$4&lt;=INDIRECT("areaNumBlock"&amp;$AV195),IF( ISBLANK(VLOOKUP($B194&amp;M$4,INDIRECT("listResultBlock"&amp;$AV195),M$3,FALSE)),"",VLOOKUP($B194&amp;M$4,INDIRECT("listResultBlock"&amp;$AV195),M$3,FALSE)),"")</f>
        <v/>
      </c>
      <c r="N195" s="36" t="str">
        <f t="shared" ref="N195" ca="1" si="3770">IF(N$4&lt;=INDIRECT("areaNumBlock"&amp;$AV195),IF( ISBLANK(VLOOKUP($B194&amp;N$4,INDIRECT("listResultBlock"&amp;$AV195),N$3,FALSE)),"",VLOOKUP($B194&amp;N$4,INDIRECT("listResultBlock"&amp;$AV195),N$3,FALSE)),"")</f>
        <v/>
      </c>
      <c r="O195" s="37" t="str">
        <f t="shared" ref="O195" ca="1" si="3771">IF(O$4&lt;=INDIRECT("areaNumBlock"&amp;$AV195),IF( ISBLANK(VLOOKUP($B194&amp;O$4,INDIRECT("listResultBlock"&amp;$AV195),O$3,FALSE)),"",VLOOKUP($B194&amp;O$4,INDIRECT("listResultBlock"&amp;$AV195),O$3,FALSE)),"")</f>
        <v/>
      </c>
      <c r="P195" s="35" t="str">
        <f t="shared" ref="P195" ca="1" si="3772">IF(P$4&lt;=INDIRECT("areaNumBlock"&amp;$AV195),IF( ISBLANK(VLOOKUP($B194&amp;P$4,INDIRECT("listResultBlock"&amp;$AV195),P$3,FALSE)),"",VLOOKUP($B194&amp;P$4,INDIRECT("listResultBlock"&amp;$AV195),P$3,FALSE)),"")</f>
        <v/>
      </c>
      <c r="Q195" s="36" t="str">
        <f t="shared" ref="Q195" ca="1" si="3773">IF(Q$4&lt;=INDIRECT("areaNumBlock"&amp;$AV195),IF( ISBLANK(VLOOKUP($B194&amp;Q$4,INDIRECT("listResultBlock"&amp;$AV195),Q$3,FALSE)),"",VLOOKUP($B194&amp;Q$4,INDIRECT("listResultBlock"&amp;$AV195),Q$3,FALSE)),"")</f>
        <v/>
      </c>
      <c r="R195" s="37" t="str">
        <f t="shared" ref="R195" ca="1" si="3774">IF(R$4&lt;=INDIRECT("areaNumBlock"&amp;$AV195),IF( ISBLANK(VLOOKUP($B194&amp;R$4,INDIRECT("listResultBlock"&amp;$AV195),R$3,FALSE)),"",VLOOKUP($B194&amp;R$4,INDIRECT("listResultBlock"&amp;$AV195),R$3,FALSE)),"")</f>
        <v/>
      </c>
      <c r="S195" s="35" t="str">
        <f t="shared" ref="S195" ca="1" si="3775">IF(S$4&lt;=INDIRECT("areaNumBlock"&amp;$AV195),IF( ISBLANK(VLOOKUP($B194&amp;S$4,INDIRECT("listResultBlock"&amp;$AV195),S$3,FALSE)),"",VLOOKUP($B194&amp;S$4,INDIRECT("listResultBlock"&amp;$AV195),S$3,FALSE)),"")</f>
        <v/>
      </c>
      <c r="T195" s="36" t="str">
        <f t="shared" ref="T195" ca="1" si="3776">IF(T$4&lt;=INDIRECT("areaNumBlock"&amp;$AV195),IF( ISBLANK(VLOOKUP($B194&amp;T$4,INDIRECT("listResultBlock"&amp;$AV195),T$3,FALSE)),"",VLOOKUP($B194&amp;T$4,INDIRECT("listResultBlock"&amp;$AV195),T$3,FALSE)),"")</f>
        <v/>
      </c>
      <c r="U195" s="37" t="str">
        <f t="shared" ref="U195" ca="1" si="3777">IF(U$4&lt;=INDIRECT("areaNumBlock"&amp;$AV195),IF( ISBLANK(VLOOKUP($B194&amp;U$4,INDIRECT("listResultBlock"&amp;$AV195),U$3,FALSE)),"",VLOOKUP($B194&amp;U$4,INDIRECT("listResultBlock"&amp;$AV195),U$3,FALSE)),"")</f>
        <v/>
      </c>
      <c r="V195" s="35" t="str">
        <f t="shared" ref="V195" ca="1" si="3778">IF(V$4&lt;=INDIRECT("areaNumBlock"&amp;$AV195),IF( ISBLANK(VLOOKUP($B194&amp;V$4,INDIRECT("listResultBlock"&amp;$AV195),V$3,FALSE)),"",VLOOKUP($B194&amp;V$4,INDIRECT("listResultBlock"&amp;$AV195),V$3,FALSE)),"")</f>
        <v/>
      </c>
      <c r="W195" s="36" t="str">
        <f t="shared" ref="W195" ca="1" si="3779">IF(W$4&lt;=INDIRECT("areaNumBlock"&amp;$AV195),IF( ISBLANK(VLOOKUP($B194&amp;W$4,INDIRECT("listResultBlock"&amp;$AV195),W$3,FALSE)),"",VLOOKUP($B194&amp;W$4,INDIRECT("listResultBlock"&amp;$AV195),W$3,FALSE)),"")</f>
        <v/>
      </c>
      <c r="X195" s="37" t="str">
        <f t="shared" ref="X195" ca="1" si="3780">IF(X$4&lt;=INDIRECT("areaNumBlock"&amp;$AV195),IF( ISBLANK(VLOOKUP($B194&amp;X$4,INDIRECT("listResultBlock"&amp;$AV195),X$3,FALSE)),"",VLOOKUP($B194&amp;X$4,INDIRECT("listResultBlock"&amp;$AV195),X$3,FALSE)),"")</f>
        <v/>
      </c>
      <c r="Y195" s="35" t="str">
        <f t="shared" ref="Y195" ca="1" si="3781">IF(Y$4&lt;=INDIRECT("areaNumBlock"&amp;$AV195),IF( ISBLANK(VLOOKUP($B194&amp;Y$4,INDIRECT("listResultBlock"&amp;$AV195),Y$3,FALSE)),"",VLOOKUP($B194&amp;Y$4,INDIRECT("listResultBlock"&amp;$AV195),Y$3,FALSE)),"")</f>
        <v/>
      </c>
      <c r="Z195" s="36" t="str">
        <f t="shared" ref="Z195" ca="1" si="3782">IF(Z$4&lt;=INDIRECT("areaNumBlock"&amp;$AV195),IF( ISBLANK(VLOOKUP($B194&amp;Z$4,INDIRECT("listResultBlock"&amp;$AV195),Z$3,FALSE)),"",VLOOKUP($B194&amp;Z$4,INDIRECT("listResultBlock"&amp;$AV195),Z$3,FALSE)),"")</f>
        <v/>
      </c>
      <c r="AA195" s="37" t="str">
        <f t="shared" ref="AA195" ca="1" si="3783">IF(AA$4&lt;=INDIRECT("areaNumBlock"&amp;$AV195),IF( ISBLANK(VLOOKUP($B194&amp;AA$4,INDIRECT("listResultBlock"&amp;$AV195),AA$3,FALSE)),"",VLOOKUP($B194&amp;AA$4,INDIRECT("listResultBlock"&amp;$AV195),AA$3,FALSE)),"")</f>
        <v/>
      </c>
      <c r="AB195" s="35" t="str">
        <f t="shared" ref="AB195" ca="1" si="3784">IF(AB$4&lt;=INDIRECT("areaNumBlock"&amp;$AV195),IF( ISBLANK(VLOOKUP($B194&amp;AB$4,INDIRECT("listResultBlock"&amp;$AV195),AB$3,FALSE)),"",VLOOKUP($B194&amp;AB$4,INDIRECT("listResultBlock"&amp;$AV195),AB$3,FALSE)),"")</f>
        <v/>
      </c>
      <c r="AC195" s="36" t="str">
        <f t="shared" ref="AC195" ca="1" si="3785">IF(AC$4&lt;=INDIRECT("areaNumBlock"&amp;$AV195),IF( ISBLANK(VLOOKUP($B194&amp;AC$4,INDIRECT("listResultBlock"&amp;$AV195),AC$3,FALSE)),"",VLOOKUP($B194&amp;AC$4,INDIRECT("listResultBlock"&amp;$AV195),AC$3,FALSE)),"")</f>
        <v/>
      </c>
      <c r="AD195" s="37" t="str">
        <f t="shared" ref="AD195" ca="1" si="3786">IF(AD$4&lt;=INDIRECT("areaNumBlock"&amp;$AV195),IF( ISBLANK(VLOOKUP($B194&amp;AD$4,INDIRECT("listResultBlock"&amp;$AV195),AD$3,FALSE)),"",VLOOKUP($B194&amp;AD$4,INDIRECT("listResultBlock"&amp;$AV195),AD$3,FALSE)),"")</f>
        <v/>
      </c>
      <c r="AE195" s="35" t="str">
        <f t="shared" ref="AE195" ca="1" si="3787">IF(AE$4&lt;=INDIRECT("areaNumBlock"&amp;$AV195),IF( ISBLANK(VLOOKUP($B194&amp;AE$4,INDIRECT("listResultBlock"&amp;$AV195),AE$3,FALSE)),"",VLOOKUP($B194&amp;AE$4,INDIRECT("listResultBlock"&amp;$AV195),AE$3,FALSE)),"")</f>
        <v/>
      </c>
      <c r="AF195" s="36" t="str">
        <f t="shared" ref="AF195" ca="1" si="3788">IF(AF$4&lt;=INDIRECT("areaNumBlock"&amp;$AV195),IF( ISBLANK(VLOOKUP($B194&amp;AF$4,INDIRECT("listResultBlock"&amp;$AV195),AF$3,FALSE)),"",VLOOKUP($B194&amp;AF$4,INDIRECT("listResultBlock"&amp;$AV195),AF$3,FALSE)),"")</f>
        <v/>
      </c>
      <c r="AG195" s="37" t="str">
        <f t="shared" ref="AG195" ca="1" si="3789">IF(AG$4&lt;=INDIRECT("areaNumBlock"&amp;$AV195),IF( ISBLANK(VLOOKUP($B194&amp;AG$4,INDIRECT("listResultBlock"&amp;$AV195),AG$3,FALSE)),"",VLOOKUP($B194&amp;AG$4,INDIRECT("listResultBlock"&amp;$AV195),AG$3,FALSE)),"")</f>
        <v/>
      </c>
      <c r="AH195" s="94"/>
      <c r="AI195" s="94"/>
      <c r="AJ195" s="94"/>
      <c r="AK195" s="94"/>
      <c r="AL195" s="94"/>
      <c r="AM195" s="94"/>
      <c r="AN195" s="94"/>
      <c r="AO195" s="94"/>
      <c r="AP195" s="94"/>
      <c r="AQ195" s="94"/>
      <c r="AR195" s="94"/>
      <c r="AS195" s="105"/>
      <c r="AT195" s="107"/>
      <c r="AU195" s="25">
        <f t="shared" ref="AU195:AV195" si="3790">AU194</f>
        <v>0</v>
      </c>
      <c r="AV195" s="25">
        <f t="shared" si="3790"/>
        <v>9</v>
      </c>
    </row>
    <row r="196" spans="1:48" ht="21" hidden="1" customHeight="1" outlineLevel="1" x14ac:dyDescent="0.4">
      <c r="A196" s="7"/>
      <c r="B196" s="96">
        <v>4</v>
      </c>
      <c r="C196" s="98" t="str">
        <f t="shared" ref="C196" ca="1" si="3791">IF(B196&lt;=INDIRECT("areaNumBlock"&amp;$AV196),INDEX(INDIRECT("listTeamBlock"&amp;$AV196&amp;"b"),B196),"")</f>
        <v/>
      </c>
      <c r="D196" s="100" t="str">
        <f t="shared" ref="D196" ca="1" si="3792">IF(OR(D197="",F197=""),"",IF(D197&gt;F197,"〇",IF(D197&lt;F197,IF(E197="◎","不","×"),"△")))</f>
        <v/>
      </c>
      <c r="E196" s="100"/>
      <c r="F196" s="100"/>
      <c r="G196" s="100" t="str">
        <f t="shared" ref="G196" ca="1" si="3793">IF(OR(G197="",I197=""),"",IF(G197&gt;I197,"〇",IF(G197&lt;I197,IF(H197="◎","不","×"),"△")))</f>
        <v/>
      </c>
      <c r="H196" s="100"/>
      <c r="I196" s="100"/>
      <c r="J196" s="100" t="str">
        <f t="shared" ref="J196" ca="1" si="3794">IF(OR(J197="",L197=""),"",IF(J197&gt;L197,"〇",IF(J197&lt;L197,IF(K197="◎","不","×"),"△")))</f>
        <v/>
      </c>
      <c r="K196" s="100"/>
      <c r="L196" s="100"/>
      <c r="M196" s="22"/>
      <c r="N196" s="23"/>
      <c r="O196" s="24"/>
      <c r="P196" s="100" t="str">
        <f t="shared" ref="P196" ca="1" si="3795">IF(OR(P197="",R197=""),"",IF(P197&gt;R197,"〇",IF(P197&lt;R197,IF(Q197="◎","不","×"),"△")))</f>
        <v/>
      </c>
      <c r="Q196" s="100"/>
      <c r="R196" s="100"/>
      <c r="S196" s="100" t="str">
        <f t="shared" ref="S196" ca="1" si="3796">IF(OR(S197="",U197=""),"",IF(S197&gt;U197,"〇",IF(S197&lt;U197,IF(T197="◎","不","×"),"△")))</f>
        <v/>
      </c>
      <c r="T196" s="100"/>
      <c r="U196" s="100"/>
      <c r="V196" s="100" t="str">
        <f t="shared" ref="V196" ca="1" si="3797">IF(OR(V197="",X197=""),"",IF(V197&gt;X197,"〇",IF(V197&lt;X197,IF(W197="◎","不","×"),"△")))</f>
        <v/>
      </c>
      <c r="W196" s="100"/>
      <c r="X196" s="100"/>
      <c r="Y196" s="100" t="str">
        <f t="shared" ref="Y196" ca="1" si="3798">IF(OR(Y197="",AA197=""),"",IF(Y197&gt;AA197,"〇",IF(Y197&lt;AA197,IF(Z197="◎","不","×"),"△")))</f>
        <v/>
      </c>
      <c r="Z196" s="100"/>
      <c r="AA196" s="100"/>
      <c r="AB196" s="100" t="str">
        <f t="shared" ref="AB196" ca="1" si="3799">IF(OR(AB197="",AD197=""),"",IF(AB197&gt;AD197,"〇",IF(AB197&lt;AD197,IF(AC197="◎","不","×"),"△")))</f>
        <v/>
      </c>
      <c r="AC196" s="100"/>
      <c r="AD196" s="100"/>
      <c r="AE196" s="100" t="str">
        <f t="shared" ref="AE196" ca="1" si="3800">IF(OR(AE197="",AG197=""),"",IF(AE197&gt;AG197,"〇",IF(AE197&lt;AG197,IF(AF197="◎","不","×"),"△")))</f>
        <v/>
      </c>
      <c r="AF196" s="100"/>
      <c r="AG196" s="100"/>
      <c r="AH196" s="95" t="str">
        <f t="shared" ref="AH196" ca="1" si="3801">IF(B196&lt;=INDIRECT("areaNumBlock"&amp;$AV197),SUM(AJ196:AM197),"")</f>
        <v/>
      </c>
      <c r="AI196" s="93" t="str">
        <f t="shared" ref="AI196" ca="1" si="3802">IF(B196&lt;=INDIRECT("areaNumBlock"&amp;$AV197),AJ196*3+AL196-(AM196*4),"")</f>
        <v/>
      </c>
      <c r="AJ196" s="95" t="str">
        <f t="shared" ref="AJ196:AM196" ca="1" si="3803">IF($B196&lt;=INDIRECT("areaNumBlock"&amp;$AV197),COUNTIF($D196:$AG197,AJ$5),"")</f>
        <v/>
      </c>
      <c r="AK196" s="95" t="str">
        <f t="shared" ca="1" si="3803"/>
        <v/>
      </c>
      <c r="AL196" s="95" t="str">
        <f t="shared" ca="1" si="3803"/>
        <v/>
      </c>
      <c r="AM196" s="95" t="str">
        <f t="shared" ca="1" si="3803"/>
        <v/>
      </c>
      <c r="AN196" s="95"/>
      <c r="AO196" s="93" t="str">
        <f t="shared" ref="AO196" ca="1" si="3804">IF(B196&lt;=INDIRECT("areaNumBlock"&amp;$AV197),AP196-AQ196,"")</f>
        <v/>
      </c>
      <c r="AP196" s="95" t="str">
        <f t="shared" ref="AP196" ca="1" si="3805">IF(B196&lt;=INDIRECT("areaNumBlock"&amp;$AV197),SUM(D197,G197,J197,M197,P197,S197,V197,Y197,AB197,AE197),"")</f>
        <v/>
      </c>
      <c r="AQ196" s="95" t="str">
        <f t="shared" ref="AQ196" ca="1" si="3806">IF(B196&lt;=INDIRECT("areaNumBlock"&amp;$AV197),SUM(F197,I197,L197,O197,R197,U197,X197,AA197,AD197,AG197),"")</f>
        <v/>
      </c>
      <c r="AR196" s="95"/>
      <c r="AS196" s="104" t="str">
        <f t="shared" ref="AS196" ca="1" si="3807">IF(AND(AU196=1,B196&lt;=INDIRECT("areaNumBlock"&amp;$AV197)),RANK(AT196,INDIRECT("areaRank"&amp;$AV197),0),"")</f>
        <v/>
      </c>
      <c r="AT196" s="106" t="str">
        <f t="shared" ref="AT196" ca="1" si="3808">IF(B196&lt;=INDIRECT("areaNumBlock"&amp;$AV197),AI196*1000000+AN196*100000+AO196*1000+AP196*10+AR196,"")</f>
        <v/>
      </c>
      <c r="AU196" s="25">
        <f t="shared" ref="AU196:AV196" si="3809">AU195</f>
        <v>0</v>
      </c>
      <c r="AV196" s="25">
        <f t="shared" si="3809"/>
        <v>9</v>
      </c>
    </row>
    <row r="197" spans="1:48" ht="21" hidden="1" customHeight="1" outlineLevel="1" x14ac:dyDescent="0.4">
      <c r="A197" s="7"/>
      <c r="B197" s="97"/>
      <c r="C197" s="99"/>
      <c r="D197" s="32" t="str">
        <f t="shared" ref="D197" ca="1" si="3810">IF($B196&lt;=INDIRECT("areaNumBlock"&amp;$AV197),IF( ISBLANK(VLOOKUP(D$4&amp;$B196,INDIRECT("listResultBlock"&amp;$AV197),F$3,FALSE)),"",VLOOKUP(D$4&amp;$B196,INDIRECT("listResultBlock"&amp;$AV197),F$3,FALSE)),"")</f>
        <v/>
      </c>
      <c r="E197" s="33" t="str">
        <f t="shared" ref="E197" ca="1" si="3811">IF($B196&lt;=INDIRECT("areaNumBlock"&amp;$AV197),IF( ISBLANK(VLOOKUP(E$4&amp;$B196,INDIRECT("listResultBlock"&amp;$AV197),E$3,FALSE)),"",VLOOKUP(E$4&amp;$B196,INDIRECT("listResultBlock"&amp;$AV197),E$3,FALSE)),"")</f>
        <v/>
      </c>
      <c r="F197" s="34" t="str">
        <f t="shared" ref="F197" ca="1" si="3812">IF($B196&lt;=INDIRECT("areaNumBlock"&amp;$AV197),IF( ISBLANK(VLOOKUP(F$4&amp;$B196,INDIRECT("listResultBlock"&amp;$AV197),D$3,FALSE)),"",VLOOKUP(F$4&amp;$B196,INDIRECT("listResultBlock"&amp;$AV197),D$3,FALSE)),"")</f>
        <v/>
      </c>
      <c r="G197" s="32" t="str">
        <f t="shared" ref="G197" ca="1" si="3813">IF($B196&lt;=INDIRECT("areaNumBlock"&amp;$AV197),IF( ISBLANK(VLOOKUP(G$4&amp;$B196,INDIRECT("listResultBlock"&amp;$AV197),I$3,FALSE)),"",VLOOKUP(G$4&amp;$B196,INDIRECT("listResultBlock"&amp;$AV197),I$3,FALSE)),"")</f>
        <v/>
      </c>
      <c r="H197" s="33" t="str">
        <f t="shared" ref="H197" ca="1" si="3814">IF($B196&lt;=INDIRECT("areaNumBlock"&amp;$AV197),IF( ISBLANK(VLOOKUP(H$4&amp;$B196,INDIRECT("listResultBlock"&amp;$AV197),H$3,FALSE)),"",VLOOKUP(H$4&amp;$B196,INDIRECT("listResultBlock"&amp;$AV197),H$3,FALSE)),"")</f>
        <v/>
      </c>
      <c r="I197" s="34" t="str">
        <f t="shared" ref="I197" ca="1" si="3815">IF($B196&lt;=INDIRECT("areaNumBlock"&amp;$AV197),IF( ISBLANK(VLOOKUP(I$4&amp;$B196,INDIRECT("listResultBlock"&amp;$AV197),G$3,FALSE)),"",VLOOKUP(I$4&amp;$B196,INDIRECT("listResultBlock"&amp;$AV197),G$3,FALSE)),"")</f>
        <v/>
      </c>
      <c r="J197" s="32" t="str">
        <f t="shared" ref="J197" ca="1" si="3816">IF($B196&lt;=INDIRECT("areaNumBlock"&amp;$AV197),IF( ISBLANK(VLOOKUP(J$4&amp;$B196,INDIRECT("listResultBlock"&amp;$AV197),L$3,FALSE)),"",VLOOKUP(J$4&amp;$B196,INDIRECT("listResultBlock"&amp;$AV197),L$3,FALSE)),"")</f>
        <v/>
      </c>
      <c r="K197" s="33" t="str">
        <f t="shared" ref="K197" ca="1" si="3817">IF($B196&lt;=INDIRECT("areaNumBlock"&amp;$AV197),IF( ISBLANK(VLOOKUP(K$4&amp;$B196,INDIRECT("listResultBlock"&amp;$AV197),K$3,FALSE)),"",VLOOKUP(K$4&amp;$B196,INDIRECT("listResultBlock"&amp;$AV197),K$3,FALSE)),"")</f>
        <v/>
      </c>
      <c r="L197" s="34" t="str">
        <f t="shared" ref="L197" ca="1" si="3818">IF($B196&lt;=INDIRECT("areaNumBlock"&amp;$AV197),IF( ISBLANK(VLOOKUP(L$4&amp;$B196,INDIRECT("listResultBlock"&amp;$AV197),J$3,FALSE)),"",VLOOKUP(L$4&amp;$B196,INDIRECT("listResultBlock"&amp;$AV197),J$3,FALSE)),"")</f>
        <v/>
      </c>
      <c r="M197" s="26"/>
      <c r="N197" s="27"/>
      <c r="O197" s="28"/>
      <c r="P197" s="32" t="str">
        <f t="shared" ref="P197" ca="1" si="3819">IF(P$4&lt;=INDIRECT("areaNumBlock"&amp;$AV197),IF( ISBLANK(VLOOKUP($B196&amp;P$4,INDIRECT("listResultBlock"&amp;$AV197),P$3,FALSE)),"",VLOOKUP($B196&amp;P$4,INDIRECT("listResultBlock"&amp;$AV197),P$3,FALSE)),"")</f>
        <v/>
      </c>
      <c r="Q197" s="33" t="str">
        <f t="shared" ref="Q197" ca="1" si="3820">IF(Q$4&lt;=INDIRECT("areaNumBlock"&amp;$AV197),IF( ISBLANK(VLOOKUP($B196&amp;Q$4,INDIRECT("listResultBlock"&amp;$AV197),Q$3,FALSE)),"",VLOOKUP($B196&amp;Q$4,INDIRECT("listResultBlock"&amp;$AV197),Q$3,FALSE)),"")</f>
        <v/>
      </c>
      <c r="R197" s="34" t="str">
        <f t="shared" ref="R197" ca="1" si="3821">IF(R$4&lt;=INDIRECT("areaNumBlock"&amp;$AV197),IF( ISBLANK(VLOOKUP($B196&amp;R$4,INDIRECT("listResultBlock"&amp;$AV197),R$3,FALSE)),"",VLOOKUP($B196&amp;R$4,INDIRECT("listResultBlock"&amp;$AV197),R$3,FALSE)),"")</f>
        <v/>
      </c>
      <c r="S197" s="32" t="str">
        <f t="shared" ref="S197" ca="1" si="3822">IF(S$4&lt;=INDIRECT("areaNumBlock"&amp;$AV197),IF( ISBLANK(VLOOKUP($B196&amp;S$4,INDIRECT("listResultBlock"&amp;$AV197),S$3,FALSE)),"",VLOOKUP($B196&amp;S$4,INDIRECT("listResultBlock"&amp;$AV197),S$3,FALSE)),"")</f>
        <v/>
      </c>
      <c r="T197" s="33" t="str">
        <f t="shared" ref="T197" ca="1" si="3823">IF(T$4&lt;=INDIRECT("areaNumBlock"&amp;$AV197),IF( ISBLANK(VLOOKUP($B196&amp;T$4,INDIRECT("listResultBlock"&amp;$AV197),T$3,FALSE)),"",VLOOKUP($B196&amp;T$4,INDIRECT("listResultBlock"&amp;$AV197),T$3,FALSE)),"")</f>
        <v/>
      </c>
      <c r="U197" s="34" t="str">
        <f t="shared" ref="U197" ca="1" si="3824">IF(U$4&lt;=INDIRECT("areaNumBlock"&amp;$AV197),IF( ISBLANK(VLOOKUP($B196&amp;U$4,INDIRECT("listResultBlock"&amp;$AV197),U$3,FALSE)),"",VLOOKUP($B196&amp;U$4,INDIRECT("listResultBlock"&amp;$AV197),U$3,FALSE)),"")</f>
        <v/>
      </c>
      <c r="V197" s="32" t="str">
        <f t="shared" ref="V197" ca="1" si="3825">IF(V$4&lt;=INDIRECT("areaNumBlock"&amp;$AV197),IF( ISBLANK(VLOOKUP($B196&amp;V$4,INDIRECT("listResultBlock"&amp;$AV197),V$3,FALSE)),"",VLOOKUP($B196&amp;V$4,INDIRECT("listResultBlock"&amp;$AV197),V$3,FALSE)),"")</f>
        <v/>
      </c>
      <c r="W197" s="33" t="str">
        <f t="shared" ref="W197" ca="1" si="3826">IF(W$4&lt;=INDIRECT("areaNumBlock"&amp;$AV197),IF( ISBLANK(VLOOKUP($B196&amp;W$4,INDIRECT("listResultBlock"&amp;$AV197),W$3,FALSE)),"",VLOOKUP($B196&amp;W$4,INDIRECT("listResultBlock"&amp;$AV197),W$3,FALSE)),"")</f>
        <v/>
      </c>
      <c r="X197" s="34" t="str">
        <f t="shared" ref="X197" ca="1" si="3827">IF(X$4&lt;=INDIRECT("areaNumBlock"&amp;$AV197),IF( ISBLANK(VLOOKUP($B196&amp;X$4,INDIRECT("listResultBlock"&amp;$AV197),X$3,FALSE)),"",VLOOKUP($B196&amp;X$4,INDIRECT("listResultBlock"&amp;$AV197),X$3,FALSE)),"")</f>
        <v/>
      </c>
      <c r="Y197" s="32" t="str">
        <f t="shared" ref="Y197" ca="1" si="3828">IF(Y$4&lt;=INDIRECT("areaNumBlock"&amp;$AV197),IF( ISBLANK(VLOOKUP($B196&amp;Y$4,INDIRECT("listResultBlock"&amp;$AV197),Y$3,FALSE)),"",VLOOKUP($B196&amp;Y$4,INDIRECT("listResultBlock"&amp;$AV197),Y$3,FALSE)),"")</f>
        <v/>
      </c>
      <c r="Z197" s="33" t="str">
        <f t="shared" ref="Z197" ca="1" si="3829">IF(Z$4&lt;=INDIRECT("areaNumBlock"&amp;$AV197),IF( ISBLANK(VLOOKUP($B196&amp;Z$4,INDIRECT("listResultBlock"&amp;$AV197),Z$3,FALSE)),"",VLOOKUP($B196&amp;Z$4,INDIRECT("listResultBlock"&amp;$AV197),Z$3,FALSE)),"")</f>
        <v/>
      </c>
      <c r="AA197" s="34" t="str">
        <f t="shared" ref="AA197" ca="1" si="3830">IF(AA$4&lt;=INDIRECT("areaNumBlock"&amp;$AV197),IF( ISBLANK(VLOOKUP($B196&amp;AA$4,INDIRECT("listResultBlock"&amp;$AV197),AA$3,FALSE)),"",VLOOKUP($B196&amp;AA$4,INDIRECT("listResultBlock"&amp;$AV197),AA$3,FALSE)),"")</f>
        <v/>
      </c>
      <c r="AB197" s="32" t="str">
        <f t="shared" ref="AB197" ca="1" si="3831">IF(AB$4&lt;=INDIRECT("areaNumBlock"&amp;$AV197),IF( ISBLANK(VLOOKUP($B196&amp;AB$4,INDIRECT("listResultBlock"&amp;$AV197),AB$3,FALSE)),"",VLOOKUP($B196&amp;AB$4,INDIRECT("listResultBlock"&amp;$AV197),AB$3,FALSE)),"")</f>
        <v/>
      </c>
      <c r="AC197" s="33" t="str">
        <f t="shared" ref="AC197" ca="1" si="3832">IF(AC$4&lt;=INDIRECT("areaNumBlock"&amp;$AV197),IF( ISBLANK(VLOOKUP($B196&amp;AC$4,INDIRECT("listResultBlock"&amp;$AV197),AC$3,FALSE)),"",VLOOKUP($B196&amp;AC$4,INDIRECT("listResultBlock"&amp;$AV197),AC$3,FALSE)),"")</f>
        <v/>
      </c>
      <c r="AD197" s="34" t="str">
        <f t="shared" ref="AD197" ca="1" si="3833">IF(AD$4&lt;=INDIRECT("areaNumBlock"&amp;$AV197),IF( ISBLANK(VLOOKUP($B196&amp;AD$4,INDIRECT("listResultBlock"&amp;$AV197),AD$3,FALSE)),"",VLOOKUP($B196&amp;AD$4,INDIRECT("listResultBlock"&amp;$AV197),AD$3,FALSE)),"")</f>
        <v/>
      </c>
      <c r="AE197" s="32" t="str">
        <f t="shared" ref="AE197" ca="1" si="3834">IF(AE$4&lt;=INDIRECT("areaNumBlock"&amp;$AV197),IF( ISBLANK(VLOOKUP($B196&amp;AE$4,INDIRECT("listResultBlock"&amp;$AV197),AE$3,FALSE)),"",VLOOKUP($B196&amp;AE$4,INDIRECT("listResultBlock"&amp;$AV197),AE$3,FALSE)),"")</f>
        <v/>
      </c>
      <c r="AF197" s="33" t="str">
        <f t="shared" ref="AF197" ca="1" si="3835">IF(AF$4&lt;=INDIRECT("areaNumBlock"&amp;$AV197),IF( ISBLANK(VLOOKUP($B196&amp;AF$4,INDIRECT("listResultBlock"&amp;$AV197),AF$3,FALSE)),"",VLOOKUP($B196&amp;AF$4,INDIRECT("listResultBlock"&amp;$AV197),AF$3,FALSE)),"")</f>
        <v/>
      </c>
      <c r="AG197" s="34" t="str">
        <f t="shared" ref="AG197" ca="1" si="3836">IF(AG$4&lt;=INDIRECT("areaNumBlock"&amp;$AV197),IF( ISBLANK(VLOOKUP($B196&amp;AG$4,INDIRECT("listResultBlock"&amp;$AV197),AG$3,FALSE)),"",VLOOKUP($B196&amp;AG$4,INDIRECT("listResultBlock"&amp;$AV197),AG$3,FALSE)),"")</f>
        <v/>
      </c>
      <c r="AH197" s="94"/>
      <c r="AI197" s="94"/>
      <c r="AJ197" s="94"/>
      <c r="AK197" s="94"/>
      <c r="AL197" s="94"/>
      <c r="AM197" s="94"/>
      <c r="AN197" s="94"/>
      <c r="AO197" s="94"/>
      <c r="AP197" s="94"/>
      <c r="AQ197" s="94"/>
      <c r="AR197" s="94"/>
      <c r="AS197" s="105"/>
      <c r="AT197" s="107"/>
      <c r="AU197" s="25">
        <f t="shared" ref="AU197:AV197" si="3837">AU196</f>
        <v>0</v>
      </c>
      <c r="AV197" s="25">
        <f t="shared" si="3837"/>
        <v>9</v>
      </c>
    </row>
    <row r="198" spans="1:48" ht="21" hidden="1" customHeight="1" outlineLevel="1" x14ac:dyDescent="0.4">
      <c r="A198" s="7"/>
      <c r="B198" s="96">
        <v>5</v>
      </c>
      <c r="C198" s="98" t="str">
        <f t="shared" ref="C198" ca="1" si="3838">IF(B198&lt;=INDIRECT("areaNumBlock"&amp;$AV198),INDEX(INDIRECT("listTeamBlock"&amp;$AV198&amp;"b"),B198),"")</f>
        <v/>
      </c>
      <c r="D198" s="108" t="str">
        <f t="shared" ref="D198" ca="1" si="3839">IF(OR(D199="",F199=""),"",IF(D199&gt;F199,"〇",IF(D199&lt;F199,IF(E199="◎","不","×"),"△")))</f>
        <v/>
      </c>
      <c r="E198" s="108"/>
      <c r="F198" s="108"/>
      <c r="G198" s="108" t="str">
        <f t="shared" ref="G198" ca="1" si="3840">IF(OR(G199="",I199=""),"",IF(G199&gt;I199,"〇",IF(G199&lt;I199,IF(H199="◎","不","×"),"△")))</f>
        <v/>
      </c>
      <c r="H198" s="108"/>
      <c r="I198" s="108"/>
      <c r="J198" s="108" t="str">
        <f t="shared" ref="J198" ca="1" si="3841">IF(OR(J199="",L199=""),"",IF(J199&gt;L199,"〇",IF(J199&lt;L199,IF(K199="◎","不","×"),"△")))</f>
        <v/>
      </c>
      <c r="K198" s="108"/>
      <c r="L198" s="108"/>
      <c r="M198" s="108" t="str">
        <f t="shared" ref="M198" ca="1" si="3842">IF(OR(M199="",O199=""),"",IF(M199&gt;O199,"〇",IF(M199&lt;O199,IF(N199="◎","不","×"),"△")))</f>
        <v/>
      </c>
      <c r="N198" s="108"/>
      <c r="O198" s="108"/>
      <c r="P198" s="22"/>
      <c r="Q198" s="23"/>
      <c r="R198" s="24"/>
      <c r="S198" s="108" t="str">
        <f t="shared" ref="S198" ca="1" si="3843">IF(OR(S199="",U199=""),"",IF(S199&gt;U199,"〇",IF(S199&lt;U199,IF(T199="◎","不","×"),"△")))</f>
        <v/>
      </c>
      <c r="T198" s="108"/>
      <c r="U198" s="108"/>
      <c r="V198" s="108" t="str">
        <f t="shared" ref="V198" ca="1" si="3844">IF(OR(V199="",X199=""),"",IF(V199&gt;X199,"〇",IF(V199&lt;X199,IF(W199="◎","不","×"),"△")))</f>
        <v/>
      </c>
      <c r="W198" s="108"/>
      <c r="X198" s="108"/>
      <c r="Y198" s="108" t="str">
        <f t="shared" ref="Y198" ca="1" si="3845">IF(OR(Y199="",AA199=""),"",IF(Y199&gt;AA199,"〇",IF(Y199&lt;AA199,IF(Z199="◎","不","×"),"△")))</f>
        <v/>
      </c>
      <c r="Z198" s="108"/>
      <c r="AA198" s="108"/>
      <c r="AB198" s="108" t="str">
        <f t="shared" ref="AB198" ca="1" si="3846">IF(OR(AB199="",AD199=""),"",IF(AB199&gt;AD199,"〇",IF(AB199&lt;AD199,IF(AC199="◎","不","×"),"△")))</f>
        <v/>
      </c>
      <c r="AC198" s="108"/>
      <c r="AD198" s="108"/>
      <c r="AE198" s="108" t="str">
        <f t="shared" ref="AE198" ca="1" si="3847">IF(OR(AE199="",AG199=""),"",IF(AE199&gt;AG199,"〇",IF(AE199&lt;AG199,IF(AF199="◎","不","×"),"△")))</f>
        <v/>
      </c>
      <c r="AF198" s="108"/>
      <c r="AG198" s="108"/>
      <c r="AH198" s="95" t="str">
        <f t="shared" ref="AH198" ca="1" si="3848">IF(B198&lt;=INDIRECT("areaNumBlock"&amp;$AV199),SUM(AJ198:AM199),"")</f>
        <v/>
      </c>
      <c r="AI198" s="93" t="str">
        <f t="shared" ref="AI198" ca="1" si="3849">IF(B198&lt;=INDIRECT("areaNumBlock"&amp;$AV199),AJ198*3+AL198-(AM198*4),"")</f>
        <v/>
      </c>
      <c r="AJ198" s="95" t="str">
        <f t="shared" ref="AJ198:AM198" ca="1" si="3850">IF($B198&lt;=INDIRECT("areaNumBlock"&amp;$AV199),COUNTIF($D198:$AG199,AJ$5),"")</f>
        <v/>
      </c>
      <c r="AK198" s="95" t="str">
        <f t="shared" ca="1" si="3850"/>
        <v/>
      </c>
      <c r="AL198" s="95" t="str">
        <f t="shared" ca="1" si="3850"/>
        <v/>
      </c>
      <c r="AM198" s="95" t="str">
        <f t="shared" ca="1" si="3850"/>
        <v/>
      </c>
      <c r="AN198" s="95"/>
      <c r="AO198" s="93" t="str">
        <f t="shared" ref="AO198" ca="1" si="3851">IF(B198&lt;=INDIRECT("areaNumBlock"&amp;$AV199),AP198-AQ198,"")</f>
        <v/>
      </c>
      <c r="AP198" s="95" t="str">
        <f t="shared" ref="AP198" ca="1" si="3852">IF(B198&lt;=INDIRECT("areaNumBlock"&amp;$AV199),SUM(D199,G199,J199,M199,P199,S199,V199,Y199,AB199,AE199),"")</f>
        <v/>
      </c>
      <c r="AQ198" s="95" t="str">
        <f t="shared" ref="AQ198" ca="1" si="3853">IF(B198&lt;=INDIRECT("areaNumBlock"&amp;$AV199),SUM(F199,I199,L199,O199,R199,U199,X199,AA199,AD199,AG199),"")</f>
        <v/>
      </c>
      <c r="AR198" s="95"/>
      <c r="AS198" s="104" t="str">
        <f t="shared" ref="AS198" ca="1" si="3854">IF(AND(AU198=1,B198&lt;=INDIRECT("areaNumBlock"&amp;$AV199)),RANK(AT198,INDIRECT("areaRank"&amp;$AV199),0),"")</f>
        <v/>
      </c>
      <c r="AT198" s="106" t="str">
        <f t="shared" ref="AT198" ca="1" si="3855">IF(B198&lt;=INDIRECT("areaNumBlock"&amp;$AV199),AI198*1000000+AN198*100000+AO198*1000+AP198*10+AR198,"")</f>
        <v/>
      </c>
      <c r="AU198" s="25">
        <f t="shared" ref="AU198:AV198" si="3856">AU197</f>
        <v>0</v>
      </c>
      <c r="AV198" s="25">
        <f t="shared" si="3856"/>
        <v>9</v>
      </c>
    </row>
    <row r="199" spans="1:48" ht="21" hidden="1" customHeight="1" outlineLevel="1" x14ac:dyDescent="0.4">
      <c r="A199" s="7"/>
      <c r="B199" s="97"/>
      <c r="C199" s="99"/>
      <c r="D199" s="35" t="str">
        <f t="shared" ref="D199" ca="1" si="3857">IF($B198&lt;=INDIRECT("areaNumBlock"&amp;$AV199),IF( ISBLANK(VLOOKUP(D$4&amp;$B198,INDIRECT("listResultBlock"&amp;$AV199),F$3,FALSE)),"",VLOOKUP(D$4&amp;$B198,INDIRECT("listResultBlock"&amp;$AV199),F$3,FALSE)),"")</f>
        <v/>
      </c>
      <c r="E199" s="36" t="str">
        <f t="shared" ref="E199" ca="1" si="3858">IF($B198&lt;=INDIRECT("areaNumBlock"&amp;$AV199),IF( ISBLANK(VLOOKUP(E$4&amp;$B198,INDIRECT("listResultBlock"&amp;$AV199),E$3,FALSE)),"",VLOOKUP(E$4&amp;$B198,INDIRECT("listResultBlock"&amp;$AV199),E$3,FALSE)),"")</f>
        <v/>
      </c>
      <c r="F199" s="37" t="str">
        <f t="shared" ref="F199" ca="1" si="3859">IF($B198&lt;=INDIRECT("areaNumBlock"&amp;$AV199),IF( ISBLANK(VLOOKUP(F$4&amp;$B198,INDIRECT("listResultBlock"&amp;$AV199),D$3,FALSE)),"",VLOOKUP(F$4&amp;$B198,INDIRECT("listResultBlock"&amp;$AV199),D$3,FALSE)),"")</f>
        <v/>
      </c>
      <c r="G199" s="35" t="str">
        <f t="shared" ref="G199" ca="1" si="3860">IF($B198&lt;=INDIRECT("areaNumBlock"&amp;$AV199),IF( ISBLANK(VLOOKUP(G$4&amp;$B198,INDIRECT("listResultBlock"&amp;$AV199),I$3,FALSE)),"",VLOOKUP(G$4&amp;$B198,INDIRECT("listResultBlock"&amp;$AV199),I$3,FALSE)),"")</f>
        <v/>
      </c>
      <c r="H199" s="36" t="str">
        <f t="shared" ref="H199" ca="1" si="3861">IF($B198&lt;=INDIRECT("areaNumBlock"&amp;$AV199),IF( ISBLANK(VLOOKUP(H$4&amp;$B198,INDIRECT("listResultBlock"&amp;$AV199),H$3,FALSE)),"",VLOOKUP(H$4&amp;$B198,INDIRECT("listResultBlock"&amp;$AV199),H$3,FALSE)),"")</f>
        <v/>
      </c>
      <c r="I199" s="37" t="str">
        <f t="shared" ref="I199" ca="1" si="3862">IF($B198&lt;=INDIRECT("areaNumBlock"&amp;$AV199),IF( ISBLANK(VLOOKUP(I$4&amp;$B198,INDIRECT("listResultBlock"&amp;$AV199),G$3,FALSE)),"",VLOOKUP(I$4&amp;$B198,INDIRECT("listResultBlock"&amp;$AV199),G$3,FALSE)),"")</f>
        <v/>
      </c>
      <c r="J199" s="35" t="str">
        <f t="shared" ref="J199" ca="1" si="3863">IF($B198&lt;=INDIRECT("areaNumBlock"&amp;$AV199),IF( ISBLANK(VLOOKUP(J$4&amp;$B198,INDIRECT("listResultBlock"&amp;$AV199),L$3,FALSE)),"",VLOOKUP(J$4&amp;$B198,INDIRECT("listResultBlock"&amp;$AV199),L$3,FALSE)),"")</f>
        <v/>
      </c>
      <c r="K199" s="36" t="str">
        <f t="shared" ref="K199" ca="1" si="3864">IF($B198&lt;=INDIRECT("areaNumBlock"&amp;$AV199),IF( ISBLANK(VLOOKUP(K$4&amp;$B198,INDIRECT("listResultBlock"&amp;$AV199),K$3,FALSE)),"",VLOOKUP(K$4&amp;$B198,INDIRECT("listResultBlock"&amp;$AV199),K$3,FALSE)),"")</f>
        <v/>
      </c>
      <c r="L199" s="37" t="str">
        <f t="shared" ref="L199" ca="1" si="3865">IF($B198&lt;=INDIRECT("areaNumBlock"&amp;$AV199),IF( ISBLANK(VLOOKUP(L$4&amp;$B198,INDIRECT("listResultBlock"&amp;$AV199),J$3,FALSE)),"",VLOOKUP(L$4&amp;$B198,INDIRECT("listResultBlock"&amp;$AV199),J$3,FALSE)),"")</f>
        <v/>
      </c>
      <c r="M199" s="35" t="str">
        <f t="shared" ref="M199" ca="1" si="3866">IF($B198&lt;=INDIRECT("areaNumBlock"&amp;$AV199),IF( ISBLANK(VLOOKUP(M$4&amp;$B198,INDIRECT("listResultBlock"&amp;$AV199),O$3,FALSE)),"",VLOOKUP(M$4&amp;$B198,INDIRECT("listResultBlock"&amp;$AV199),O$3,FALSE)),"")</f>
        <v/>
      </c>
      <c r="N199" s="36" t="str">
        <f t="shared" ref="N199" ca="1" si="3867">IF($B198&lt;=INDIRECT("areaNumBlock"&amp;$AV199),IF( ISBLANK(VLOOKUP(N$4&amp;$B198,INDIRECT("listResultBlock"&amp;$AV199),N$3,FALSE)),"",VLOOKUP(N$4&amp;$B198,INDIRECT("listResultBlock"&amp;$AV199),N$3,FALSE)),"")</f>
        <v/>
      </c>
      <c r="O199" s="37" t="str">
        <f t="shared" ref="O199" ca="1" si="3868">IF($B198&lt;=INDIRECT("areaNumBlock"&amp;$AV199),IF( ISBLANK(VLOOKUP(O$4&amp;$B198,INDIRECT("listResultBlock"&amp;$AV199),M$3,FALSE)),"",VLOOKUP(O$4&amp;$B198,INDIRECT("listResultBlock"&amp;$AV199),M$3,FALSE)),"")</f>
        <v/>
      </c>
      <c r="P199" s="26"/>
      <c r="Q199" s="27"/>
      <c r="R199" s="28"/>
      <c r="S199" s="35" t="str">
        <f t="shared" ref="S199" ca="1" si="3869">IF(S$4&lt;=INDIRECT("areaNumBlock"&amp;$AV199),IF( ISBLANK(VLOOKUP($B198&amp;S$4,INDIRECT("listResultBlock"&amp;$AV199),S$3,FALSE)),"",VLOOKUP($B198&amp;S$4,INDIRECT("listResultBlock"&amp;$AV199),S$3,FALSE)),"")</f>
        <v/>
      </c>
      <c r="T199" s="36" t="str">
        <f t="shared" ref="T199" ca="1" si="3870">IF(T$4&lt;=INDIRECT("areaNumBlock"&amp;$AV199),IF( ISBLANK(VLOOKUP($B198&amp;T$4,INDIRECT("listResultBlock"&amp;$AV199),T$3,FALSE)),"",VLOOKUP($B198&amp;T$4,INDIRECT("listResultBlock"&amp;$AV199),T$3,FALSE)),"")</f>
        <v/>
      </c>
      <c r="U199" s="37" t="str">
        <f t="shared" ref="U199" ca="1" si="3871">IF(U$4&lt;=INDIRECT("areaNumBlock"&amp;$AV199),IF( ISBLANK(VLOOKUP($B198&amp;U$4,INDIRECT("listResultBlock"&amp;$AV199),U$3,FALSE)),"",VLOOKUP($B198&amp;U$4,INDIRECT("listResultBlock"&amp;$AV199),U$3,FALSE)),"")</f>
        <v/>
      </c>
      <c r="V199" s="35" t="str">
        <f t="shared" ref="V199" ca="1" si="3872">IF(V$4&lt;=INDIRECT("areaNumBlock"&amp;$AV199),IF( ISBLANK(VLOOKUP($B198&amp;V$4,INDIRECT("listResultBlock"&amp;$AV199),V$3,FALSE)),"",VLOOKUP($B198&amp;V$4,INDIRECT("listResultBlock"&amp;$AV199),V$3,FALSE)),"")</f>
        <v/>
      </c>
      <c r="W199" s="36" t="str">
        <f t="shared" ref="W199" ca="1" si="3873">IF(W$4&lt;=INDIRECT("areaNumBlock"&amp;$AV199),IF( ISBLANK(VLOOKUP($B198&amp;W$4,INDIRECT("listResultBlock"&amp;$AV199),W$3,FALSE)),"",VLOOKUP($B198&amp;W$4,INDIRECT("listResultBlock"&amp;$AV199),W$3,FALSE)),"")</f>
        <v/>
      </c>
      <c r="X199" s="37" t="str">
        <f t="shared" ref="X199" ca="1" si="3874">IF(X$4&lt;=INDIRECT("areaNumBlock"&amp;$AV199),IF( ISBLANK(VLOOKUP($B198&amp;X$4,INDIRECT("listResultBlock"&amp;$AV199),X$3,FALSE)),"",VLOOKUP($B198&amp;X$4,INDIRECT("listResultBlock"&amp;$AV199),X$3,FALSE)),"")</f>
        <v/>
      </c>
      <c r="Y199" s="35" t="str">
        <f t="shared" ref="Y199" ca="1" si="3875">IF(Y$4&lt;=INDIRECT("areaNumBlock"&amp;$AV199),IF( ISBLANK(VLOOKUP($B198&amp;Y$4,INDIRECT("listResultBlock"&amp;$AV199),Y$3,FALSE)),"",VLOOKUP($B198&amp;Y$4,INDIRECT("listResultBlock"&amp;$AV199),Y$3,FALSE)),"")</f>
        <v/>
      </c>
      <c r="Z199" s="36" t="str">
        <f t="shared" ref="Z199" ca="1" si="3876">IF(Z$4&lt;=INDIRECT("areaNumBlock"&amp;$AV199),IF( ISBLANK(VLOOKUP($B198&amp;Z$4,INDIRECT("listResultBlock"&amp;$AV199),Z$3,FALSE)),"",VLOOKUP($B198&amp;Z$4,INDIRECT("listResultBlock"&amp;$AV199),Z$3,FALSE)),"")</f>
        <v/>
      </c>
      <c r="AA199" s="37" t="str">
        <f t="shared" ref="AA199" ca="1" si="3877">IF(AA$4&lt;=INDIRECT("areaNumBlock"&amp;$AV199),IF( ISBLANK(VLOOKUP($B198&amp;AA$4,INDIRECT("listResultBlock"&amp;$AV199),AA$3,FALSE)),"",VLOOKUP($B198&amp;AA$4,INDIRECT("listResultBlock"&amp;$AV199),AA$3,FALSE)),"")</f>
        <v/>
      </c>
      <c r="AB199" s="35" t="str">
        <f t="shared" ref="AB199" ca="1" si="3878">IF(AB$4&lt;=INDIRECT("areaNumBlock"&amp;$AV199),IF( ISBLANK(VLOOKUP($B198&amp;AB$4,INDIRECT("listResultBlock"&amp;$AV199),AB$3,FALSE)),"",VLOOKUP($B198&amp;AB$4,INDIRECT("listResultBlock"&amp;$AV199),AB$3,FALSE)),"")</f>
        <v/>
      </c>
      <c r="AC199" s="36" t="str">
        <f t="shared" ref="AC199" ca="1" si="3879">IF(AC$4&lt;=INDIRECT("areaNumBlock"&amp;$AV199),IF( ISBLANK(VLOOKUP($B198&amp;AC$4,INDIRECT("listResultBlock"&amp;$AV199),AC$3,FALSE)),"",VLOOKUP($B198&amp;AC$4,INDIRECT("listResultBlock"&amp;$AV199),AC$3,FALSE)),"")</f>
        <v/>
      </c>
      <c r="AD199" s="37" t="str">
        <f t="shared" ref="AD199" ca="1" si="3880">IF(AD$4&lt;=INDIRECT("areaNumBlock"&amp;$AV199),IF( ISBLANK(VLOOKUP($B198&amp;AD$4,INDIRECT("listResultBlock"&amp;$AV199),AD$3,FALSE)),"",VLOOKUP($B198&amp;AD$4,INDIRECT("listResultBlock"&amp;$AV199),AD$3,FALSE)),"")</f>
        <v/>
      </c>
      <c r="AE199" s="35" t="str">
        <f t="shared" ref="AE199" ca="1" si="3881">IF(AE$4&lt;=INDIRECT("areaNumBlock"&amp;$AV199),IF( ISBLANK(VLOOKUP($B198&amp;AE$4,INDIRECT("listResultBlock"&amp;$AV199),AE$3,FALSE)),"",VLOOKUP($B198&amp;AE$4,INDIRECT("listResultBlock"&amp;$AV199),AE$3,FALSE)),"")</f>
        <v/>
      </c>
      <c r="AF199" s="36" t="str">
        <f t="shared" ref="AF199" ca="1" si="3882">IF(AF$4&lt;=INDIRECT("areaNumBlock"&amp;$AV199),IF( ISBLANK(VLOOKUP($B198&amp;AF$4,INDIRECT("listResultBlock"&amp;$AV199),AF$3,FALSE)),"",VLOOKUP($B198&amp;AF$4,INDIRECT("listResultBlock"&amp;$AV199),AF$3,FALSE)),"")</f>
        <v/>
      </c>
      <c r="AG199" s="37" t="str">
        <f t="shared" ref="AG199" ca="1" si="3883">IF(AG$4&lt;=INDIRECT("areaNumBlock"&amp;$AV199),IF( ISBLANK(VLOOKUP($B198&amp;AG$4,INDIRECT("listResultBlock"&amp;$AV199),AG$3,FALSE)),"",VLOOKUP($B198&amp;AG$4,INDIRECT("listResultBlock"&amp;$AV199),AG$3,FALSE)),"")</f>
        <v/>
      </c>
      <c r="AH199" s="94"/>
      <c r="AI199" s="94"/>
      <c r="AJ199" s="94"/>
      <c r="AK199" s="94"/>
      <c r="AL199" s="94"/>
      <c r="AM199" s="94"/>
      <c r="AN199" s="94"/>
      <c r="AO199" s="94"/>
      <c r="AP199" s="94"/>
      <c r="AQ199" s="94"/>
      <c r="AR199" s="94"/>
      <c r="AS199" s="105"/>
      <c r="AT199" s="107"/>
      <c r="AU199" s="25">
        <f t="shared" ref="AU199:AV199" si="3884">AU198</f>
        <v>0</v>
      </c>
      <c r="AV199" s="25">
        <f t="shared" si="3884"/>
        <v>9</v>
      </c>
    </row>
    <row r="200" spans="1:48" ht="21" hidden="1" customHeight="1" outlineLevel="1" x14ac:dyDescent="0.4">
      <c r="A200" s="7"/>
      <c r="B200" s="96">
        <v>6</v>
      </c>
      <c r="C200" s="98" t="str">
        <f t="shared" ref="C200" ca="1" si="3885">IF(B200&lt;=INDIRECT("areaNumBlock"&amp;$AV200),INDEX(INDIRECT("listTeamBlock"&amp;$AV200&amp;"b"),B200),"")</f>
        <v/>
      </c>
      <c r="D200" s="100" t="str">
        <f t="shared" ref="D200" ca="1" si="3886">IF(OR(D201="",F201=""),"",IF(D201&gt;F201,"〇",IF(D201&lt;F201,IF(E201="◎","不","×"),"△")))</f>
        <v/>
      </c>
      <c r="E200" s="100"/>
      <c r="F200" s="100"/>
      <c r="G200" s="100" t="str">
        <f t="shared" ref="G200" ca="1" si="3887">IF(OR(G201="",I201=""),"",IF(G201&gt;I201,"〇",IF(G201&lt;I201,IF(H201="◎","不","×"),"△")))</f>
        <v/>
      </c>
      <c r="H200" s="100"/>
      <c r="I200" s="100"/>
      <c r="J200" s="100" t="str">
        <f t="shared" ref="J200" ca="1" si="3888">IF(OR(J201="",L201=""),"",IF(J201&gt;L201,"〇",IF(J201&lt;L201,IF(K201="◎","不","×"),"△")))</f>
        <v/>
      </c>
      <c r="K200" s="100"/>
      <c r="L200" s="100"/>
      <c r="M200" s="100" t="str">
        <f t="shared" ref="M200" ca="1" si="3889">IF(OR(M201="",O201=""),"",IF(M201&gt;O201,"〇",IF(M201&lt;O201,IF(N201="◎","不","×"),"△")))</f>
        <v/>
      </c>
      <c r="N200" s="100"/>
      <c r="O200" s="100"/>
      <c r="P200" s="100" t="str">
        <f t="shared" ref="P200" ca="1" si="3890">IF(OR(P201="",R201=""),"",IF(P201&gt;R201,"〇",IF(P201&lt;R201,IF(Q201="◎","不","×"),"△")))</f>
        <v/>
      </c>
      <c r="Q200" s="100"/>
      <c r="R200" s="100"/>
      <c r="S200" s="22"/>
      <c r="T200" s="23"/>
      <c r="U200" s="24"/>
      <c r="V200" s="100" t="str">
        <f t="shared" ref="V200" ca="1" si="3891">IF(OR(V201="",X201=""),"",IF(V201&gt;X201,"〇",IF(V201&lt;X201,IF(W201="◎","不","×"),"△")))</f>
        <v/>
      </c>
      <c r="W200" s="100"/>
      <c r="X200" s="100"/>
      <c r="Y200" s="100" t="str">
        <f t="shared" ref="Y200" ca="1" si="3892">IF(OR(Y201="",AA201=""),"",IF(Y201&gt;AA201,"〇",IF(Y201&lt;AA201,IF(Z201="◎","不","×"),"△")))</f>
        <v/>
      </c>
      <c r="Z200" s="100"/>
      <c r="AA200" s="100"/>
      <c r="AB200" s="100" t="str">
        <f t="shared" ref="AB200" ca="1" si="3893">IF(OR(AB201="",AD201=""),"",IF(AB201&gt;AD201,"〇",IF(AB201&lt;AD201,IF(AC201="◎","不","×"),"△")))</f>
        <v/>
      </c>
      <c r="AC200" s="100"/>
      <c r="AD200" s="100"/>
      <c r="AE200" s="100" t="str">
        <f t="shared" ref="AE200" ca="1" si="3894">IF(OR(AE201="",AG201=""),"",IF(AE201&gt;AG201,"〇",IF(AE201&lt;AG201,IF(AF201="◎","不","×"),"△")))</f>
        <v/>
      </c>
      <c r="AF200" s="100"/>
      <c r="AG200" s="100"/>
      <c r="AH200" s="95" t="str">
        <f t="shared" ref="AH200" ca="1" si="3895">IF(B200&lt;=INDIRECT("areaNumBlock"&amp;$AV201),SUM(AJ200:AM201),"")</f>
        <v/>
      </c>
      <c r="AI200" s="93" t="str">
        <f t="shared" ref="AI200" ca="1" si="3896">IF(B200&lt;=INDIRECT("areaNumBlock"&amp;$AV201),AJ200*3+AL200-(AM200*4),"")</f>
        <v/>
      </c>
      <c r="AJ200" s="95" t="str">
        <f t="shared" ref="AJ200:AM200" ca="1" si="3897">IF($B200&lt;=INDIRECT("areaNumBlock"&amp;$AV201),COUNTIF($D200:$AG201,AJ$5),"")</f>
        <v/>
      </c>
      <c r="AK200" s="95" t="str">
        <f t="shared" ca="1" si="3897"/>
        <v/>
      </c>
      <c r="AL200" s="95" t="str">
        <f t="shared" ca="1" si="3897"/>
        <v/>
      </c>
      <c r="AM200" s="95" t="str">
        <f t="shared" ca="1" si="3897"/>
        <v/>
      </c>
      <c r="AN200" s="95"/>
      <c r="AO200" s="93" t="str">
        <f t="shared" ref="AO200" ca="1" si="3898">IF(B200&lt;=INDIRECT("areaNumBlock"&amp;$AV201),AP200-AQ200,"")</f>
        <v/>
      </c>
      <c r="AP200" s="95" t="str">
        <f t="shared" ref="AP200" ca="1" si="3899">IF(B200&lt;=INDIRECT("areaNumBlock"&amp;$AV201),SUM(D201,G201,J201,M201,P201,S201,V201,Y201,AB201,AE201),"")</f>
        <v/>
      </c>
      <c r="AQ200" s="95" t="str">
        <f t="shared" ref="AQ200" ca="1" si="3900">IF(B200&lt;=INDIRECT("areaNumBlock"&amp;$AV201),SUM(F201,I201,L201,O201,R201,U201,X201,AA201,AD201,AG201),"")</f>
        <v/>
      </c>
      <c r="AR200" s="95"/>
      <c r="AS200" s="104" t="str">
        <f t="shared" ref="AS200" ca="1" si="3901">IF(AND(AU200=1,B200&lt;=INDIRECT("areaNumBlock"&amp;$AV201)),RANK(AT200,INDIRECT("areaRank"&amp;$AV201),0),"")</f>
        <v/>
      </c>
      <c r="AT200" s="106" t="str">
        <f t="shared" ref="AT200" ca="1" si="3902">IF(B200&lt;=INDIRECT("areaNumBlock"&amp;$AV201),AI200*1000000+AN200*100000+AO200*1000+AP200*10+AR200,"")</f>
        <v/>
      </c>
      <c r="AU200" s="25">
        <f t="shared" ref="AU200:AV200" si="3903">AU199</f>
        <v>0</v>
      </c>
      <c r="AV200" s="25">
        <f t="shared" si="3903"/>
        <v>9</v>
      </c>
    </row>
    <row r="201" spans="1:48" ht="21" hidden="1" customHeight="1" outlineLevel="1" x14ac:dyDescent="0.4">
      <c r="A201" s="7"/>
      <c r="B201" s="97"/>
      <c r="C201" s="99"/>
      <c r="D201" s="32" t="str">
        <f t="shared" ref="D201" ca="1" si="3904">IF($B200&lt;=INDIRECT("areaNumBlock"&amp;$AV201),IF( ISBLANK(VLOOKUP(D$4&amp;$B200,INDIRECT("listResultBlock"&amp;$AV201),F$3,FALSE)),"",VLOOKUP(D$4&amp;$B200,INDIRECT("listResultBlock"&amp;$AV201),F$3,FALSE)),"")</f>
        <v/>
      </c>
      <c r="E201" s="33" t="str">
        <f t="shared" ref="E201" ca="1" si="3905">IF($B200&lt;=INDIRECT("areaNumBlock"&amp;$AV201),IF( ISBLANK(VLOOKUP(E$4&amp;$B200,INDIRECT("listResultBlock"&amp;$AV201),E$3,FALSE)),"",VLOOKUP(E$4&amp;$B200,INDIRECT("listResultBlock"&amp;$AV201),E$3,FALSE)),"")</f>
        <v/>
      </c>
      <c r="F201" s="34" t="str">
        <f t="shared" ref="F201" ca="1" si="3906">IF($B200&lt;=INDIRECT("areaNumBlock"&amp;$AV201),IF( ISBLANK(VLOOKUP(F$4&amp;$B200,INDIRECT("listResultBlock"&amp;$AV201),D$3,FALSE)),"",VLOOKUP(F$4&amp;$B200,INDIRECT("listResultBlock"&amp;$AV201),D$3,FALSE)),"")</f>
        <v/>
      </c>
      <c r="G201" s="32" t="str">
        <f t="shared" ref="G201" ca="1" si="3907">IF($B200&lt;=INDIRECT("areaNumBlock"&amp;$AV201),IF( ISBLANK(VLOOKUP(G$4&amp;$B200,INDIRECT("listResultBlock"&amp;$AV201),I$3,FALSE)),"",VLOOKUP(G$4&amp;$B200,INDIRECT("listResultBlock"&amp;$AV201),I$3,FALSE)),"")</f>
        <v/>
      </c>
      <c r="H201" s="33" t="str">
        <f t="shared" ref="H201" ca="1" si="3908">IF($B200&lt;=INDIRECT("areaNumBlock"&amp;$AV201),IF( ISBLANK(VLOOKUP(H$4&amp;$B200,INDIRECT("listResultBlock"&amp;$AV201),H$3,FALSE)),"",VLOOKUP(H$4&amp;$B200,INDIRECT("listResultBlock"&amp;$AV201),H$3,FALSE)),"")</f>
        <v/>
      </c>
      <c r="I201" s="34" t="str">
        <f t="shared" ref="I201" ca="1" si="3909">IF($B200&lt;=INDIRECT("areaNumBlock"&amp;$AV201),IF( ISBLANK(VLOOKUP(I$4&amp;$B200,INDIRECT("listResultBlock"&amp;$AV201),G$3,FALSE)),"",VLOOKUP(I$4&amp;$B200,INDIRECT("listResultBlock"&amp;$AV201),G$3,FALSE)),"")</f>
        <v/>
      </c>
      <c r="J201" s="32" t="str">
        <f t="shared" ref="J201" ca="1" si="3910">IF($B200&lt;=INDIRECT("areaNumBlock"&amp;$AV201),IF( ISBLANK(VLOOKUP(J$4&amp;$B200,INDIRECT("listResultBlock"&amp;$AV201),L$3,FALSE)),"",VLOOKUP(J$4&amp;$B200,INDIRECT("listResultBlock"&amp;$AV201),L$3,FALSE)),"")</f>
        <v/>
      </c>
      <c r="K201" s="33" t="str">
        <f t="shared" ref="K201" ca="1" si="3911">IF($B200&lt;=INDIRECT("areaNumBlock"&amp;$AV201),IF( ISBLANK(VLOOKUP(K$4&amp;$B200,INDIRECT("listResultBlock"&amp;$AV201),K$3,FALSE)),"",VLOOKUP(K$4&amp;$B200,INDIRECT("listResultBlock"&amp;$AV201),K$3,FALSE)),"")</f>
        <v/>
      </c>
      <c r="L201" s="34" t="str">
        <f t="shared" ref="L201" ca="1" si="3912">IF($B200&lt;=INDIRECT("areaNumBlock"&amp;$AV201),IF( ISBLANK(VLOOKUP(L$4&amp;$B200,INDIRECT("listResultBlock"&amp;$AV201),J$3,FALSE)),"",VLOOKUP(L$4&amp;$B200,INDIRECT("listResultBlock"&amp;$AV201),J$3,FALSE)),"")</f>
        <v/>
      </c>
      <c r="M201" s="32" t="str">
        <f t="shared" ref="M201" ca="1" si="3913">IF($B200&lt;=INDIRECT("areaNumBlock"&amp;$AV201),IF( ISBLANK(VLOOKUP(M$4&amp;$B200,INDIRECT("listResultBlock"&amp;$AV201),O$3,FALSE)),"",VLOOKUP(M$4&amp;$B200,INDIRECT("listResultBlock"&amp;$AV201),O$3,FALSE)),"")</f>
        <v/>
      </c>
      <c r="N201" s="33" t="str">
        <f t="shared" ref="N201" ca="1" si="3914">IF($B200&lt;=INDIRECT("areaNumBlock"&amp;$AV201),IF( ISBLANK(VLOOKUP(N$4&amp;$B200,INDIRECT("listResultBlock"&amp;$AV201),N$3,FALSE)),"",VLOOKUP(N$4&amp;$B200,INDIRECT("listResultBlock"&amp;$AV201),N$3,FALSE)),"")</f>
        <v/>
      </c>
      <c r="O201" s="34" t="str">
        <f t="shared" ref="O201" ca="1" si="3915">IF($B200&lt;=INDIRECT("areaNumBlock"&amp;$AV201),IF( ISBLANK(VLOOKUP(O$4&amp;$B200,INDIRECT("listResultBlock"&amp;$AV201),M$3,FALSE)),"",VLOOKUP(O$4&amp;$B200,INDIRECT("listResultBlock"&amp;$AV201),M$3,FALSE)),"")</f>
        <v/>
      </c>
      <c r="P201" s="32" t="str">
        <f t="shared" ref="P201" ca="1" si="3916">IF($B200&lt;=INDIRECT("areaNumBlock"&amp;$AV201),IF( ISBLANK(VLOOKUP(P$4&amp;$B200,INDIRECT("listResultBlock"&amp;$AV201),R$3,FALSE)),"",VLOOKUP(P$4&amp;$B200,INDIRECT("listResultBlock"&amp;$AV201),R$3,FALSE)),"")</f>
        <v/>
      </c>
      <c r="Q201" s="33" t="str">
        <f t="shared" ref="Q201" ca="1" si="3917">IF($B200&lt;=INDIRECT("areaNumBlock"&amp;$AV201),IF( ISBLANK(VLOOKUP(Q$4&amp;$B200,INDIRECT("listResultBlock"&amp;$AV201),Q$3,FALSE)),"",VLOOKUP(Q$4&amp;$B200,INDIRECT("listResultBlock"&amp;$AV201),Q$3,FALSE)),"")</f>
        <v/>
      </c>
      <c r="R201" s="34" t="str">
        <f t="shared" ref="R201" ca="1" si="3918">IF($B200&lt;=INDIRECT("areaNumBlock"&amp;$AV201),IF( ISBLANK(VLOOKUP(R$4&amp;$B200,INDIRECT("listResultBlock"&amp;$AV201),P$3,FALSE)),"",VLOOKUP(R$4&amp;$B200,INDIRECT("listResultBlock"&amp;$AV201),P$3,FALSE)),"")</f>
        <v/>
      </c>
      <c r="S201" s="26"/>
      <c r="T201" s="27"/>
      <c r="U201" s="28"/>
      <c r="V201" s="32" t="str">
        <f t="shared" ref="V201" ca="1" si="3919">IF(V$4&lt;=INDIRECT("areaNumBlock"&amp;$AV201),IF( ISBLANK(VLOOKUP($B200&amp;V$4,INDIRECT("listResultBlock"&amp;$AV201),V$3,FALSE)),"",VLOOKUP($B200&amp;V$4,INDIRECT("listResultBlock"&amp;$AV201),V$3,FALSE)),"")</f>
        <v/>
      </c>
      <c r="W201" s="33" t="str">
        <f t="shared" ref="W201" ca="1" si="3920">IF(W$4&lt;=INDIRECT("areaNumBlock"&amp;$AV201),IF( ISBLANK(VLOOKUP($B200&amp;W$4,INDIRECT("listResultBlock"&amp;$AV201),W$3,FALSE)),"",VLOOKUP($B200&amp;W$4,INDIRECT("listResultBlock"&amp;$AV201),W$3,FALSE)),"")</f>
        <v/>
      </c>
      <c r="X201" s="34" t="str">
        <f t="shared" ref="X201" ca="1" si="3921">IF(X$4&lt;=INDIRECT("areaNumBlock"&amp;$AV201),IF( ISBLANK(VLOOKUP($B200&amp;X$4,INDIRECT("listResultBlock"&amp;$AV201),X$3,FALSE)),"",VLOOKUP($B200&amp;X$4,INDIRECT("listResultBlock"&amp;$AV201),X$3,FALSE)),"")</f>
        <v/>
      </c>
      <c r="Y201" s="32" t="str">
        <f t="shared" ref="Y201" ca="1" si="3922">IF(Y$4&lt;=INDIRECT("areaNumBlock"&amp;$AV201),IF( ISBLANK(VLOOKUP($B200&amp;Y$4,INDIRECT("listResultBlock"&amp;$AV201),Y$3,FALSE)),"",VLOOKUP($B200&amp;Y$4,INDIRECT("listResultBlock"&amp;$AV201),Y$3,FALSE)),"")</f>
        <v/>
      </c>
      <c r="Z201" s="33" t="str">
        <f t="shared" ref="Z201" ca="1" si="3923">IF(Z$4&lt;=INDIRECT("areaNumBlock"&amp;$AV201),IF( ISBLANK(VLOOKUP($B200&amp;Z$4,INDIRECT("listResultBlock"&amp;$AV201),Z$3,FALSE)),"",VLOOKUP($B200&amp;Z$4,INDIRECT("listResultBlock"&amp;$AV201),Z$3,FALSE)),"")</f>
        <v/>
      </c>
      <c r="AA201" s="34" t="str">
        <f t="shared" ref="AA201" ca="1" si="3924">IF(AA$4&lt;=INDIRECT("areaNumBlock"&amp;$AV201),IF( ISBLANK(VLOOKUP($B200&amp;AA$4,INDIRECT("listResultBlock"&amp;$AV201),AA$3,FALSE)),"",VLOOKUP($B200&amp;AA$4,INDIRECT("listResultBlock"&amp;$AV201),AA$3,FALSE)),"")</f>
        <v/>
      </c>
      <c r="AB201" s="32" t="str">
        <f t="shared" ref="AB201" ca="1" si="3925">IF(AB$4&lt;=INDIRECT("areaNumBlock"&amp;$AV201),IF( ISBLANK(VLOOKUP($B200&amp;AB$4,INDIRECT("listResultBlock"&amp;$AV201),AB$3,FALSE)),"",VLOOKUP($B200&amp;AB$4,INDIRECT("listResultBlock"&amp;$AV201),AB$3,FALSE)),"")</f>
        <v/>
      </c>
      <c r="AC201" s="33" t="str">
        <f t="shared" ref="AC201" ca="1" si="3926">IF(AC$4&lt;=INDIRECT("areaNumBlock"&amp;$AV201),IF( ISBLANK(VLOOKUP($B200&amp;AC$4,INDIRECT("listResultBlock"&amp;$AV201),AC$3,FALSE)),"",VLOOKUP($B200&amp;AC$4,INDIRECT("listResultBlock"&amp;$AV201),AC$3,FALSE)),"")</f>
        <v/>
      </c>
      <c r="AD201" s="34" t="str">
        <f t="shared" ref="AD201" ca="1" si="3927">IF(AD$4&lt;=INDIRECT("areaNumBlock"&amp;$AV201),IF( ISBLANK(VLOOKUP($B200&amp;AD$4,INDIRECT("listResultBlock"&amp;$AV201),AD$3,FALSE)),"",VLOOKUP($B200&amp;AD$4,INDIRECT("listResultBlock"&amp;$AV201),AD$3,FALSE)),"")</f>
        <v/>
      </c>
      <c r="AE201" s="32" t="str">
        <f t="shared" ref="AE201" ca="1" si="3928">IF(AE$4&lt;=INDIRECT("areaNumBlock"&amp;$AV201),IF( ISBLANK(VLOOKUP($B200&amp;AE$4,INDIRECT("listResultBlock"&amp;$AV201),AE$3,FALSE)),"",VLOOKUP($B200&amp;AE$4,INDIRECT("listResultBlock"&amp;$AV201),AE$3,FALSE)),"")</f>
        <v/>
      </c>
      <c r="AF201" s="33" t="str">
        <f t="shared" ref="AF201" ca="1" si="3929">IF(AF$4&lt;=INDIRECT("areaNumBlock"&amp;$AV201),IF( ISBLANK(VLOOKUP($B200&amp;AF$4,INDIRECT("listResultBlock"&amp;$AV201),AF$3,FALSE)),"",VLOOKUP($B200&amp;AF$4,INDIRECT("listResultBlock"&amp;$AV201),AF$3,FALSE)),"")</f>
        <v/>
      </c>
      <c r="AG201" s="34" t="str">
        <f t="shared" ref="AG201" ca="1" si="3930">IF(AG$4&lt;=INDIRECT("areaNumBlock"&amp;$AV201),IF( ISBLANK(VLOOKUP($B200&amp;AG$4,INDIRECT("listResultBlock"&amp;$AV201),AG$3,FALSE)),"",VLOOKUP($B200&amp;AG$4,INDIRECT("listResultBlock"&amp;$AV201),AG$3,FALSE)),"")</f>
        <v/>
      </c>
      <c r="AH201" s="94"/>
      <c r="AI201" s="94"/>
      <c r="AJ201" s="94"/>
      <c r="AK201" s="94"/>
      <c r="AL201" s="94"/>
      <c r="AM201" s="94"/>
      <c r="AN201" s="94"/>
      <c r="AO201" s="94"/>
      <c r="AP201" s="94"/>
      <c r="AQ201" s="94"/>
      <c r="AR201" s="94"/>
      <c r="AS201" s="105"/>
      <c r="AT201" s="107"/>
      <c r="AU201" s="25">
        <f t="shared" ref="AU201:AV201" si="3931">AU200</f>
        <v>0</v>
      </c>
      <c r="AV201" s="25">
        <f t="shared" si="3931"/>
        <v>9</v>
      </c>
    </row>
    <row r="202" spans="1:48" ht="21" hidden="1" customHeight="1" outlineLevel="1" x14ac:dyDescent="0.4">
      <c r="A202" s="7"/>
      <c r="B202" s="96">
        <v>7</v>
      </c>
      <c r="C202" s="98" t="str">
        <f t="shared" ref="C202" ca="1" si="3932">IF(B202&lt;=INDIRECT("areaNumBlock"&amp;$AV202),INDEX(INDIRECT("listTeamBlock"&amp;$AV202&amp;"b"),B202),"")</f>
        <v/>
      </c>
      <c r="D202" s="108" t="str">
        <f t="shared" ref="D202" ca="1" si="3933">IF(OR(D203="",F203=""),"",IF(D203&gt;F203,"〇",IF(D203&lt;F203,IF(E203="◎","不","×"),"△")))</f>
        <v/>
      </c>
      <c r="E202" s="108"/>
      <c r="F202" s="108"/>
      <c r="G202" s="108" t="str">
        <f t="shared" ref="G202" ca="1" si="3934">IF(OR(G203="",I203=""),"",IF(G203&gt;I203,"〇",IF(G203&lt;I203,IF(H203="◎","不","×"),"△")))</f>
        <v/>
      </c>
      <c r="H202" s="108"/>
      <c r="I202" s="108"/>
      <c r="J202" s="108" t="str">
        <f t="shared" ref="J202" ca="1" si="3935">IF(OR(J203="",L203=""),"",IF(J203&gt;L203,"〇",IF(J203&lt;L203,IF(K203="◎","不","×"),"△")))</f>
        <v/>
      </c>
      <c r="K202" s="108"/>
      <c r="L202" s="108"/>
      <c r="M202" s="108" t="str">
        <f t="shared" ref="M202" ca="1" si="3936">IF(OR(M203="",O203=""),"",IF(M203&gt;O203,"〇",IF(M203&lt;O203,IF(N203="◎","不","×"),"△")))</f>
        <v/>
      </c>
      <c r="N202" s="108"/>
      <c r="O202" s="108"/>
      <c r="P202" s="108" t="str">
        <f t="shared" ref="P202" ca="1" si="3937">IF(OR(P203="",R203=""),"",IF(P203&gt;R203,"〇",IF(P203&lt;R203,IF(Q203="◎","不","×"),"△")))</f>
        <v/>
      </c>
      <c r="Q202" s="108"/>
      <c r="R202" s="108"/>
      <c r="S202" s="108" t="str">
        <f t="shared" ref="S202" ca="1" si="3938">IF(OR(S203="",U203=""),"",IF(S203&gt;U203,"〇",IF(S203&lt;U203,IF(T203="◎","不","×"),"△")))</f>
        <v/>
      </c>
      <c r="T202" s="108"/>
      <c r="U202" s="108"/>
      <c r="V202" s="22"/>
      <c r="W202" s="23"/>
      <c r="X202" s="24"/>
      <c r="Y202" s="109" t="str">
        <f t="shared" ref="Y202" ca="1" si="3939">IF(OR(Y203="",AA203=""),"",IF(Y203&gt;AA203,"〇",IF(Y203&lt;AA203,IF(Z203="◎","不","×"),"△")))</f>
        <v/>
      </c>
      <c r="Z202" s="110"/>
      <c r="AA202" s="111"/>
      <c r="AB202" s="109" t="str">
        <f t="shared" ref="AB202" ca="1" si="3940">IF(OR(AB203="",AD203=""),"",IF(AB203&gt;AD203,"〇",IF(AB203&lt;AD203,IF(AC203="◎","不","×"),"△")))</f>
        <v/>
      </c>
      <c r="AC202" s="110"/>
      <c r="AD202" s="111"/>
      <c r="AE202" s="109" t="str">
        <f t="shared" ref="AE202" ca="1" si="3941">IF(OR(AE203="",AG203=""),"",IF(AE203&gt;AG203,"〇",IF(AE203&lt;AG203,IF(AF203="◎","不","×"),"△")))</f>
        <v/>
      </c>
      <c r="AF202" s="110"/>
      <c r="AG202" s="111"/>
      <c r="AH202" s="95" t="str">
        <f t="shared" ref="AH202" ca="1" si="3942">IF(B202&lt;=INDIRECT("areaNumBlock"&amp;$AV203),SUM(AJ202:AM203),"")</f>
        <v/>
      </c>
      <c r="AI202" s="93" t="str">
        <f t="shared" ref="AI202" ca="1" si="3943">IF(B202&lt;=INDIRECT("areaNumBlock"&amp;$AV203),AJ202*3+AL202-(AM202*4),"")</f>
        <v/>
      </c>
      <c r="AJ202" s="95" t="str">
        <f t="shared" ref="AJ202:AM202" ca="1" si="3944">IF($B202&lt;=INDIRECT("areaNumBlock"&amp;$AV203),COUNTIF($D202:$AG203,AJ$5),"")</f>
        <v/>
      </c>
      <c r="AK202" s="95" t="str">
        <f t="shared" ca="1" si="3944"/>
        <v/>
      </c>
      <c r="AL202" s="95" t="str">
        <f t="shared" ca="1" si="3944"/>
        <v/>
      </c>
      <c r="AM202" s="95" t="str">
        <f t="shared" ca="1" si="3944"/>
        <v/>
      </c>
      <c r="AN202" s="95"/>
      <c r="AO202" s="93" t="str">
        <f t="shared" ref="AO202" ca="1" si="3945">IF(B202&lt;=INDIRECT("areaNumBlock"&amp;$AV203),AP202-AQ202,"")</f>
        <v/>
      </c>
      <c r="AP202" s="95" t="str">
        <f t="shared" ref="AP202" ca="1" si="3946">IF(B202&lt;=INDIRECT("areaNumBlock"&amp;$AV203),SUM(D203,G203,J203,M203,P203,S203,V203,Y203,AB203,AE203),"")</f>
        <v/>
      </c>
      <c r="AQ202" s="95" t="str">
        <f t="shared" ref="AQ202" ca="1" si="3947">IF(B202&lt;=INDIRECT("areaNumBlock"&amp;$AV203),SUM(F203,I203,L203,O203,R203,U203,X203,AA203,AD203,AG203),"")</f>
        <v/>
      </c>
      <c r="AR202" s="95"/>
      <c r="AS202" s="104" t="str">
        <f t="shared" ref="AS202" ca="1" si="3948">IF(AND(AU202=1,B202&lt;=INDIRECT("areaNumBlock"&amp;$AV203)),RANK(AT202,INDIRECT("areaRank"&amp;$AV203),0),"")</f>
        <v/>
      </c>
      <c r="AT202" s="106" t="str">
        <f t="shared" ref="AT202" ca="1" si="3949">IF(B202&lt;=INDIRECT("areaNumBlock"&amp;$AV203),AI202*1000000+AN202*100000+AO202*1000+AP202*10+AR202,"")</f>
        <v/>
      </c>
      <c r="AU202" s="25">
        <f t="shared" ref="AU202:AV202" si="3950">AU201</f>
        <v>0</v>
      </c>
      <c r="AV202" s="25">
        <f t="shared" si="3950"/>
        <v>9</v>
      </c>
    </row>
    <row r="203" spans="1:48" ht="21" hidden="1" customHeight="1" outlineLevel="1" x14ac:dyDescent="0.4">
      <c r="A203" s="7"/>
      <c r="B203" s="97"/>
      <c r="C203" s="99"/>
      <c r="D203" s="35" t="str">
        <f t="shared" ref="D203" ca="1" si="3951">IF($B202&lt;=INDIRECT("areaNumBlock"&amp;$AV203),IF( ISBLANK(VLOOKUP(D$4&amp;$B202,INDIRECT("listResultBlock"&amp;$AV203),F$3,FALSE)),"",VLOOKUP(D$4&amp;$B202,INDIRECT("listResultBlock"&amp;$AV203),F$3,FALSE)),"")</f>
        <v/>
      </c>
      <c r="E203" s="36" t="str">
        <f t="shared" ref="E203" ca="1" si="3952">IF($B202&lt;=INDIRECT("areaNumBlock"&amp;$AV203),IF( ISBLANK(VLOOKUP(E$4&amp;$B202,INDIRECT("listResultBlock"&amp;$AV203),E$3,FALSE)),"",VLOOKUP(E$4&amp;$B202,INDIRECT("listResultBlock"&amp;$AV203),E$3,FALSE)),"")</f>
        <v/>
      </c>
      <c r="F203" s="37" t="str">
        <f t="shared" ref="F203" ca="1" si="3953">IF($B202&lt;=INDIRECT("areaNumBlock"&amp;$AV203),IF( ISBLANK(VLOOKUP(F$4&amp;$B202,INDIRECT("listResultBlock"&amp;$AV203),D$3,FALSE)),"",VLOOKUP(F$4&amp;$B202,INDIRECT("listResultBlock"&amp;$AV203),D$3,FALSE)),"")</f>
        <v/>
      </c>
      <c r="G203" s="35" t="str">
        <f t="shared" ref="G203" ca="1" si="3954">IF($B202&lt;=INDIRECT("areaNumBlock"&amp;$AV203),IF( ISBLANK(VLOOKUP(G$4&amp;$B202,INDIRECT("listResultBlock"&amp;$AV203),I$3,FALSE)),"",VLOOKUP(G$4&amp;$B202,INDIRECT("listResultBlock"&amp;$AV203),I$3,FALSE)),"")</f>
        <v/>
      </c>
      <c r="H203" s="36" t="str">
        <f t="shared" ref="H203" ca="1" si="3955">IF($B202&lt;=INDIRECT("areaNumBlock"&amp;$AV203),IF( ISBLANK(VLOOKUP(H$4&amp;$B202,INDIRECT("listResultBlock"&amp;$AV203),H$3,FALSE)),"",VLOOKUP(H$4&amp;$B202,INDIRECT("listResultBlock"&amp;$AV203),H$3,FALSE)),"")</f>
        <v/>
      </c>
      <c r="I203" s="37" t="str">
        <f t="shared" ref="I203" ca="1" si="3956">IF($B202&lt;=INDIRECT("areaNumBlock"&amp;$AV203),IF( ISBLANK(VLOOKUP(I$4&amp;$B202,INDIRECT("listResultBlock"&amp;$AV203),G$3,FALSE)),"",VLOOKUP(I$4&amp;$B202,INDIRECT("listResultBlock"&amp;$AV203),G$3,FALSE)),"")</f>
        <v/>
      </c>
      <c r="J203" s="35" t="str">
        <f t="shared" ref="J203" ca="1" si="3957">IF($B202&lt;=INDIRECT("areaNumBlock"&amp;$AV203),IF( ISBLANK(VLOOKUP(J$4&amp;$B202,INDIRECT("listResultBlock"&amp;$AV203),L$3,FALSE)),"",VLOOKUP(J$4&amp;$B202,INDIRECT("listResultBlock"&amp;$AV203),L$3,FALSE)),"")</f>
        <v/>
      </c>
      <c r="K203" s="36" t="str">
        <f t="shared" ref="K203" ca="1" si="3958">IF($B202&lt;=INDIRECT("areaNumBlock"&amp;$AV203),IF( ISBLANK(VLOOKUP(K$4&amp;$B202,INDIRECT("listResultBlock"&amp;$AV203),K$3,FALSE)),"",VLOOKUP(K$4&amp;$B202,INDIRECT("listResultBlock"&amp;$AV203),K$3,FALSE)),"")</f>
        <v/>
      </c>
      <c r="L203" s="37" t="str">
        <f t="shared" ref="L203" ca="1" si="3959">IF($B202&lt;=INDIRECT("areaNumBlock"&amp;$AV203),IF( ISBLANK(VLOOKUP(L$4&amp;$B202,INDIRECT("listResultBlock"&amp;$AV203),J$3,FALSE)),"",VLOOKUP(L$4&amp;$B202,INDIRECT("listResultBlock"&amp;$AV203),J$3,FALSE)),"")</f>
        <v/>
      </c>
      <c r="M203" s="35" t="str">
        <f t="shared" ref="M203" ca="1" si="3960">IF($B202&lt;=INDIRECT("areaNumBlock"&amp;$AV203),IF( ISBLANK(VLOOKUP(M$4&amp;$B202,INDIRECT("listResultBlock"&amp;$AV203),O$3,FALSE)),"",VLOOKUP(M$4&amp;$B202,INDIRECT("listResultBlock"&amp;$AV203),O$3,FALSE)),"")</f>
        <v/>
      </c>
      <c r="N203" s="36" t="str">
        <f t="shared" ref="N203" ca="1" si="3961">IF($B202&lt;=INDIRECT("areaNumBlock"&amp;$AV203),IF( ISBLANK(VLOOKUP(N$4&amp;$B202,INDIRECT("listResultBlock"&amp;$AV203),N$3,FALSE)),"",VLOOKUP(N$4&amp;$B202,INDIRECT("listResultBlock"&amp;$AV203),N$3,FALSE)),"")</f>
        <v/>
      </c>
      <c r="O203" s="37" t="str">
        <f t="shared" ref="O203" ca="1" si="3962">IF($B202&lt;=INDIRECT("areaNumBlock"&amp;$AV203),IF( ISBLANK(VLOOKUP(O$4&amp;$B202,INDIRECT("listResultBlock"&amp;$AV203),M$3,FALSE)),"",VLOOKUP(O$4&amp;$B202,INDIRECT("listResultBlock"&amp;$AV203),M$3,FALSE)),"")</f>
        <v/>
      </c>
      <c r="P203" s="35" t="str">
        <f t="shared" ref="P203" ca="1" si="3963">IF($B202&lt;=INDIRECT("areaNumBlock"&amp;$AV203),IF( ISBLANK(VLOOKUP(P$4&amp;$B202,INDIRECT("listResultBlock"&amp;$AV203),R$3,FALSE)),"",VLOOKUP(P$4&amp;$B202,INDIRECT("listResultBlock"&amp;$AV203),R$3,FALSE)),"")</f>
        <v/>
      </c>
      <c r="Q203" s="36" t="str">
        <f t="shared" ref="Q203" ca="1" si="3964">IF($B202&lt;=INDIRECT("areaNumBlock"&amp;$AV203),IF( ISBLANK(VLOOKUP(Q$4&amp;$B202,INDIRECT("listResultBlock"&amp;$AV203),Q$3,FALSE)),"",VLOOKUP(Q$4&amp;$B202,INDIRECT("listResultBlock"&amp;$AV203),Q$3,FALSE)),"")</f>
        <v/>
      </c>
      <c r="R203" s="37" t="str">
        <f t="shared" ref="R203" ca="1" si="3965">IF($B202&lt;=INDIRECT("areaNumBlock"&amp;$AV203),IF( ISBLANK(VLOOKUP(R$4&amp;$B202,INDIRECT("listResultBlock"&amp;$AV203),P$3,FALSE)),"",VLOOKUP(R$4&amp;$B202,INDIRECT("listResultBlock"&amp;$AV203),P$3,FALSE)),"")</f>
        <v/>
      </c>
      <c r="S203" s="35" t="str">
        <f t="shared" ref="S203" ca="1" si="3966">IF($B202&lt;=INDIRECT("areaNumBlock"&amp;$AV203),IF( ISBLANK(VLOOKUP(S$4&amp;$B202,INDIRECT("listResultBlock"&amp;$AV203),U$3,FALSE)),"",VLOOKUP(S$4&amp;$B202,INDIRECT("listResultBlock"&amp;$AV203),U$3,FALSE)),"")</f>
        <v/>
      </c>
      <c r="T203" s="36" t="str">
        <f t="shared" ref="T203" ca="1" si="3967">IF($B202&lt;=INDIRECT("areaNumBlock"&amp;$AV203),IF( ISBLANK(VLOOKUP(T$4&amp;$B202,INDIRECT("listResultBlock"&amp;$AV203),T$3,FALSE)),"",VLOOKUP(T$4&amp;$B202,INDIRECT("listResultBlock"&amp;$AV203),T$3,FALSE)),"")</f>
        <v/>
      </c>
      <c r="U203" s="37" t="str">
        <f t="shared" ref="U203" ca="1" si="3968">IF($B202&lt;=INDIRECT("areaNumBlock"&amp;$AV203),IF( ISBLANK(VLOOKUP(U$4&amp;$B202,INDIRECT("listResultBlock"&amp;$AV203),S$3,FALSE)),"",VLOOKUP(U$4&amp;$B202,INDIRECT("listResultBlock"&amp;$AV203),S$3,FALSE)),"")</f>
        <v/>
      </c>
      <c r="V203" s="26"/>
      <c r="W203" s="27"/>
      <c r="X203" s="28"/>
      <c r="Y203" s="35" t="str">
        <f t="shared" ref="Y203" ca="1" si="3969">IF(Y$4&lt;=INDIRECT("areaNumBlock"&amp;$AV203),IF( ISBLANK(VLOOKUP($B202&amp;Y$4,INDIRECT("listResultBlock"&amp;$AV203),Y$3,FALSE)),"",VLOOKUP($B202&amp;Y$4,INDIRECT("listResultBlock"&amp;$AV203),Y$3,FALSE)),"")</f>
        <v/>
      </c>
      <c r="Z203" s="36" t="str">
        <f t="shared" ref="Z203" ca="1" si="3970">IF(Z$4&lt;=INDIRECT("areaNumBlock"&amp;$AV203),IF( ISBLANK(VLOOKUP($B202&amp;Z$4,INDIRECT("listResultBlock"&amp;$AV203),Z$3,FALSE)),"",VLOOKUP($B202&amp;Z$4,INDIRECT("listResultBlock"&amp;$AV203),Z$3,FALSE)),"")</f>
        <v/>
      </c>
      <c r="AA203" s="37" t="str">
        <f t="shared" ref="AA203" ca="1" si="3971">IF(AA$4&lt;=INDIRECT("areaNumBlock"&amp;$AV203),IF( ISBLANK(VLOOKUP($B202&amp;AA$4,INDIRECT("listResultBlock"&amp;$AV203),AA$3,FALSE)),"",VLOOKUP($B202&amp;AA$4,INDIRECT("listResultBlock"&amp;$AV203),AA$3,FALSE)),"")</f>
        <v/>
      </c>
      <c r="AB203" s="35" t="str">
        <f t="shared" ref="AB203" ca="1" si="3972">IF(AB$4&lt;=INDIRECT("areaNumBlock"&amp;$AV203),IF( ISBLANK(VLOOKUP($B202&amp;AB$4,INDIRECT("listResultBlock"&amp;$AV203),AB$3,FALSE)),"",VLOOKUP($B202&amp;AB$4,INDIRECT("listResultBlock"&amp;$AV203),AB$3,FALSE)),"")</f>
        <v/>
      </c>
      <c r="AC203" s="36" t="str">
        <f t="shared" ref="AC203" ca="1" si="3973">IF(AC$4&lt;=INDIRECT("areaNumBlock"&amp;$AV203),IF( ISBLANK(VLOOKUP($B202&amp;AC$4,INDIRECT("listResultBlock"&amp;$AV203),AC$3,FALSE)),"",VLOOKUP($B202&amp;AC$4,INDIRECT("listResultBlock"&amp;$AV203),AC$3,FALSE)),"")</f>
        <v/>
      </c>
      <c r="AD203" s="37" t="str">
        <f t="shared" ref="AD203" ca="1" si="3974">IF(AD$4&lt;=INDIRECT("areaNumBlock"&amp;$AV203),IF( ISBLANK(VLOOKUP($B202&amp;AD$4,INDIRECT("listResultBlock"&amp;$AV203),AD$3,FALSE)),"",VLOOKUP($B202&amp;AD$4,INDIRECT("listResultBlock"&amp;$AV203),AD$3,FALSE)),"")</f>
        <v/>
      </c>
      <c r="AE203" s="35" t="str">
        <f t="shared" ref="AE203" ca="1" si="3975">IF(AE$4&lt;=INDIRECT("areaNumBlock"&amp;$AV203),IF( ISBLANK(VLOOKUP($B202&amp;AE$4,INDIRECT("listResultBlock"&amp;$AV203),AE$3,FALSE)),"",VLOOKUP($B202&amp;AE$4,INDIRECT("listResultBlock"&amp;$AV203),AE$3,FALSE)),"")</f>
        <v/>
      </c>
      <c r="AF203" s="36" t="str">
        <f t="shared" ref="AF203" ca="1" si="3976">IF(AF$4&lt;=INDIRECT("areaNumBlock"&amp;$AV203),IF( ISBLANK(VLOOKUP($B202&amp;AF$4,INDIRECT("listResultBlock"&amp;$AV203),AF$3,FALSE)),"",VLOOKUP($B202&amp;AF$4,INDIRECT("listResultBlock"&amp;$AV203),AF$3,FALSE)),"")</f>
        <v/>
      </c>
      <c r="AG203" s="37" t="str">
        <f t="shared" ref="AG203" ca="1" si="3977">IF(AG$4&lt;=INDIRECT("areaNumBlock"&amp;$AV203),IF( ISBLANK(VLOOKUP($B202&amp;AG$4,INDIRECT("listResultBlock"&amp;$AV203),AG$3,FALSE)),"",VLOOKUP($B202&amp;AG$4,INDIRECT("listResultBlock"&amp;$AV203),AG$3,FALSE)),"")</f>
        <v/>
      </c>
      <c r="AH203" s="94"/>
      <c r="AI203" s="94"/>
      <c r="AJ203" s="94"/>
      <c r="AK203" s="94"/>
      <c r="AL203" s="94"/>
      <c r="AM203" s="94"/>
      <c r="AN203" s="94"/>
      <c r="AO203" s="94"/>
      <c r="AP203" s="94"/>
      <c r="AQ203" s="94"/>
      <c r="AR203" s="94"/>
      <c r="AS203" s="105"/>
      <c r="AT203" s="107"/>
      <c r="AU203" s="25">
        <f t="shared" ref="AU203:AV203" si="3978">AU202</f>
        <v>0</v>
      </c>
      <c r="AV203" s="25">
        <f t="shared" si="3978"/>
        <v>9</v>
      </c>
    </row>
    <row r="204" spans="1:48" ht="21" hidden="1" customHeight="1" outlineLevel="1" x14ac:dyDescent="0.4">
      <c r="A204" s="7"/>
      <c r="B204" s="96">
        <v>8</v>
      </c>
      <c r="C204" s="98" t="str">
        <f t="shared" ref="C204" ca="1" si="3979">IF(B204&lt;=INDIRECT("areaNumBlock"&amp;$AV204),INDEX(INDIRECT("listTeamBlock"&amp;$AV204&amp;"b"),B204),"")</f>
        <v/>
      </c>
      <c r="D204" s="100" t="str">
        <f t="shared" ref="D204" ca="1" si="3980">IF(OR(D205="",F205=""),"",IF(D205&gt;F205,"〇",IF(D205&lt;F205,IF(E205="◎","不","×"),"△")))</f>
        <v/>
      </c>
      <c r="E204" s="100"/>
      <c r="F204" s="100"/>
      <c r="G204" s="100" t="str">
        <f t="shared" ref="G204" ca="1" si="3981">IF(OR(G205="",I205=""),"",IF(G205&gt;I205,"〇",IF(G205&lt;I205,IF(H205="◎","不","×"),"△")))</f>
        <v/>
      </c>
      <c r="H204" s="100"/>
      <c r="I204" s="100"/>
      <c r="J204" s="100" t="str">
        <f t="shared" ref="J204" ca="1" si="3982">IF(OR(J205="",L205=""),"",IF(J205&gt;L205,"〇",IF(J205&lt;L205,IF(K205="◎","不","×"),"△")))</f>
        <v/>
      </c>
      <c r="K204" s="100"/>
      <c r="L204" s="100"/>
      <c r="M204" s="100" t="str">
        <f t="shared" ref="M204" ca="1" si="3983">IF(OR(M205="",O205=""),"",IF(M205&gt;O205,"〇",IF(M205&lt;O205,IF(N205="◎","不","×"),"△")))</f>
        <v/>
      </c>
      <c r="N204" s="100"/>
      <c r="O204" s="100"/>
      <c r="P204" s="100" t="str">
        <f t="shared" ref="P204" ca="1" si="3984">IF(OR(P205="",R205=""),"",IF(P205&gt;R205,"〇",IF(P205&lt;R205,IF(Q205="◎","不","×"),"△")))</f>
        <v/>
      </c>
      <c r="Q204" s="100"/>
      <c r="R204" s="100"/>
      <c r="S204" s="100" t="str">
        <f t="shared" ref="S204" ca="1" si="3985">IF(OR(S205="",U205=""),"",IF(S205&gt;U205,"〇",IF(S205&lt;U205,IF(T205="◎","不","×"),"△")))</f>
        <v/>
      </c>
      <c r="T204" s="100"/>
      <c r="U204" s="100"/>
      <c r="V204" s="101" t="str">
        <f t="shared" ref="V204" ca="1" si="3986">IF(OR(V205="",X205=""),"",IF(V205&gt;X205,"〇",IF(V205&lt;X205,IF(W205="◎","不","×"),"△")))</f>
        <v/>
      </c>
      <c r="W204" s="102"/>
      <c r="X204" s="103"/>
      <c r="Y204" s="22"/>
      <c r="Z204" s="23"/>
      <c r="AA204" s="24"/>
      <c r="AB204" s="101" t="str">
        <f t="shared" ref="AB204" ca="1" si="3987">IF(OR(AB205="",AD205=""),"",IF(AB205&gt;AD205,"〇",IF(AB205&lt;AD205,IF(AC205="◎","不","×"),"△")))</f>
        <v/>
      </c>
      <c r="AC204" s="102"/>
      <c r="AD204" s="103"/>
      <c r="AE204" s="101" t="str">
        <f t="shared" ref="AE204" ca="1" si="3988">IF(OR(AE205="",AG205=""),"",IF(AE205&gt;AG205,"〇",IF(AE205&lt;AG205,IF(AF205="◎","不","×"),"△")))</f>
        <v/>
      </c>
      <c r="AF204" s="102"/>
      <c r="AG204" s="103"/>
      <c r="AH204" s="95" t="str">
        <f t="shared" ref="AH204" ca="1" si="3989">IF(B204&lt;=INDIRECT("areaNumBlock"&amp;$AV205),SUM(AJ204:AM205),"")</f>
        <v/>
      </c>
      <c r="AI204" s="93" t="str">
        <f t="shared" ref="AI204" ca="1" si="3990">IF(B204&lt;=INDIRECT("areaNumBlock"&amp;$AV205),AJ204*3+AL204-(AM204*4),"")</f>
        <v/>
      </c>
      <c r="AJ204" s="95" t="str">
        <f t="shared" ref="AJ204:AM204" ca="1" si="3991">IF($B204&lt;=INDIRECT("areaNumBlock"&amp;$AV205),COUNTIF($D204:$AG205,AJ$5),"")</f>
        <v/>
      </c>
      <c r="AK204" s="95" t="str">
        <f t="shared" ca="1" si="3991"/>
        <v/>
      </c>
      <c r="AL204" s="95" t="str">
        <f t="shared" ca="1" si="3991"/>
        <v/>
      </c>
      <c r="AM204" s="95" t="str">
        <f t="shared" ca="1" si="3991"/>
        <v/>
      </c>
      <c r="AN204" s="95"/>
      <c r="AO204" s="93" t="str">
        <f t="shared" ref="AO204" ca="1" si="3992">IF(B204&lt;=INDIRECT("areaNumBlock"&amp;$AV205),AP204-AQ204,"")</f>
        <v/>
      </c>
      <c r="AP204" s="95" t="str">
        <f t="shared" ref="AP204" ca="1" si="3993">IF(B204&lt;=INDIRECT("areaNumBlock"&amp;$AV205),SUM(D205,G205,J205,M205,P205,S205,V205,Y205,AB205,AE205),"")</f>
        <v/>
      </c>
      <c r="AQ204" s="95" t="str">
        <f t="shared" ref="AQ204" ca="1" si="3994">IF(B204&lt;=INDIRECT("areaNumBlock"&amp;$AV205),SUM(F205,I205,L205,O205,R205,U205,X205,AA205,AD205,AG205),"")</f>
        <v/>
      </c>
      <c r="AR204" s="95"/>
      <c r="AS204" s="104" t="str">
        <f t="shared" ref="AS204" ca="1" si="3995">IF(AND(AU204=1,B204&lt;=INDIRECT("areaNumBlock"&amp;$AV205)),RANK(AT204,INDIRECT("areaRank"&amp;$AV205),0),"")</f>
        <v/>
      </c>
      <c r="AT204" s="106" t="str">
        <f t="shared" ref="AT204" ca="1" si="3996">IF(B204&lt;=INDIRECT("areaNumBlock"&amp;$AV205),AI204*1000000+AN204*100000+AO204*1000+AP204*10+AR204,"")</f>
        <v/>
      </c>
      <c r="AU204" s="25">
        <f t="shared" ref="AU204:AV204" si="3997">AU203</f>
        <v>0</v>
      </c>
      <c r="AV204" s="25">
        <f t="shared" si="3997"/>
        <v>9</v>
      </c>
    </row>
    <row r="205" spans="1:48" ht="21" hidden="1" customHeight="1" outlineLevel="1" x14ac:dyDescent="0.4">
      <c r="A205" s="7"/>
      <c r="B205" s="97"/>
      <c r="C205" s="99"/>
      <c r="D205" s="32" t="str">
        <f t="shared" ref="D205" ca="1" si="3998">IF($B204&lt;=INDIRECT("areaNumBlock"&amp;$AV205),IF( ISBLANK(VLOOKUP(D$4&amp;$B204,INDIRECT("listResultBlock"&amp;$AV205),F$3,FALSE)),"",VLOOKUP(D$4&amp;$B204,INDIRECT("listResultBlock"&amp;$AV205),F$3,FALSE)),"")</f>
        <v/>
      </c>
      <c r="E205" s="33" t="str">
        <f t="shared" ref="E205" ca="1" si="3999">IF($B204&lt;=INDIRECT("areaNumBlock"&amp;$AV205),IF( ISBLANK(VLOOKUP(E$4&amp;$B204,INDIRECT("listResultBlock"&amp;$AV205),E$3,FALSE)),"",VLOOKUP(E$4&amp;$B204,INDIRECT("listResultBlock"&amp;$AV205),E$3,FALSE)),"")</f>
        <v/>
      </c>
      <c r="F205" s="34" t="str">
        <f t="shared" ref="F205" ca="1" si="4000">IF($B204&lt;=INDIRECT("areaNumBlock"&amp;$AV205),IF( ISBLANK(VLOOKUP(F$4&amp;$B204,INDIRECT("listResultBlock"&amp;$AV205),D$3,FALSE)),"",VLOOKUP(F$4&amp;$B204,INDIRECT("listResultBlock"&amp;$AV205),D$3,FALSE)),"")</f>
        <v/>
      </c>
      <c r="G205" s="32" t="str">
        <f t="shared" ref="G205" ca="1" si="4001">IF($B204&lt;=INDIRECT("areaNumBlock"&amp;$AV205),IF( ISBLANK(VLOOKUP(G$4&amp;$B204,INDIRECT("listResultBlock"&amp;$AV205),I$3,FALSE)),"",VLOOKUP(G$4&amp;$B204,INDIRECT("listResultBlock"&amp;$AV205),I$3,FALSE)),"")</f>
        <v/>
      </c>
      <c r="H205" s="33" t="str">
        <f t="shared" ref="H205" ca="1" si="4002">IF($B204&lt;=INDIRECT("areaNumBlock"&amp;$AV205),IF( ISBLANK(VLOOKUP(H$4&amp;$B204,INDIRECT("listResultBlock"&amp;$AV205),H$3,FALSE)),"",VLOOKUP(H$4&amp;$B204,INDIRECT("listResultBlock"&amp;$AV205),H$3,FALSE)),"")</f>
        <v/>
      </c>
      <c r="I205" s="34" t="str">
        <f t="shared" ref="I205" ca="1" si="4003">IF($B204&lt;=INDIRECT("areaNumBlock"&amp;$AV205),IF( ISBLANK(VLOOKUP(I$4&amp;$B204,INDIRECT("listResultBlock"&amp;$AV205),G$3,FALSE)),"",VLOOKUP(I$4&amp;$B204,INDIRECT("listResultBlock"&amp;$AV205),G$3,FALSE)),"")</f>
        <v/>
      </c>
      <c r="J205" s="32" t="str">
        <f t="shared" ref="J205" ca="1" si="4004">IF($B204&lt;=INDIRECT("areaNumBlock"&amp;$AV205),IF( ISBLANK(VLOOKUP(J$4&amp;$B204,INDIRECT("listResultBlock"&amp;$AV205),L$3,FALSE)),"",VLOOKUP(J$4&amp;$B204,INDIRECT("listResultBlock"&amp;$AV205),L$3,FALSE)),"")</f>
        <v/>
      </c>
      <c r="K205" s="33" t="str">
        <f t="shared" ref="K205" ca="1" si="4005">IF($B204&lt;=INDIRECT("areaNumBlock"&amp;$AV205),IF( ISBLANK(VLOOKUP(K$4&amp;$B204,INDIRECT("listResultBlock"&amp;$AV205),K$3,FALSE)),"",VLOOKUP(K$4&amp;$B204,INDIRECT("listResultBlock"&amp;$AV205),K$3,FALSE)),"")</f>
        <v/>
      </c>
      <c r="L205" s="34" t="str">
        <f t="shared" ref="L205" ca="1" si="4006">IF($B204&lt;=INDIRECT("areaNumBlock"&amp;$AV205),IF( ISBLANK(VLOOKUP(L$4&amp;$B204,INDIRECT("listResultBlock"&amp;$AV205),J$3,FALSE)),"",VLOOKUP(L$4&amp;$B204,INDIRECT("listResultBlock"&amp;$AV205),J$3,FALSE)),"")</f>
        <v/>
      </c>
      <c r="M205" s="32" t="str">
        <f t="shared" ref="M205" ca="1" si="4007">IF($B204&lt;=INDIRECT("areaNumBlock"&amp;$AV205),IF( ISBLANK(VLOOKUP(M$4&amp;$B204,INDIRECT("listResultBlock"&amp;$AV205),O$3,FALSE)),"",VLOOKUP(M$4&amp;$B204,INDIRECT("listResultBlock"&amp;$AV205),O$3,FALSE)),"")</f>
        <v/>
      </c>
      <c r="N205" s="33" t="str">
        <f t="shared" ref="N205" ca="1" si="4008">IF($B204&lt;=INDIRECT("areaNumBlock"&amp;$AV205),IF( ISBLANK(VLOOKUP(N$4&amp;$B204,INDIRECT("listResultBlock"&amp;$AV205),N$3,FALSE)),"",VLOOKUP(N$4&amp;$B204,INDIRECT("listResultBlock"&amp;$AV205),N$3,FALSE)),"")</f>
        <v/>
      </c>
      <c r="O205" s="34" t="str">
        <f t="shared" ref="O205" ca="1" si="4009">IF($B204&lt;=INDIRECT("areaNumBlock"&amp;$AV205),IF( ISBLANK(VLOOKUP(O$4&amp;$B204,INDIRECT("listResultBlock"&amp;$AV205),M$3,FALSE)),"",VLOOKUP(O$4&amp;$B204,INDIRECT("listResultBlock"&amp;$AV205),M$3,FALSE)),"")</f>
        <v/>
      </c>
      <c r="P205" s="32" t="str">
        <f t="shared" ref="P205" ca="1" si="4010">IF($B204&lt;=INDIRECT("areaNumBlock"&amp;$AV205),IF( ISBLANK(VLOOKUP(P$4&amp;$B204,INDIRECT("listResultBlock"&amp;$AV205),R$3,FALSE)),"",VLOOKUP(P$4&amp;$B204,INDIRECT("listResultBlock"&amp;$AV205),R$3,FALSE)),"")</f>
        <v/>
      </c>
      <c r="Q205" s="33" t="str">
        <f t="shared" ref="Q205" ca="1" si="4011">IF($B204&lt;=INDIRECT("areaNumBlock"&amp;$AV205),IF( ISBLANK(VLOOKUP(Q$4&amp;$B204,INDIRECT("listResultBlock"&amp;$AV205),Q$3,FALSE)),"",VLOOKUP(Q$4&amp;$B204,INDIRECT("listResultBlock"&amp;$AV205),Q$3,FALSE)),"")</f>
        <v/>
      </c>
      <c r="R205" s="34" t="str">
        <f t="shared" ref="R205" ca="1" si="4012">IF($B204&lt;=INDIRECT("areaNumBlock"&amp;$AV205),IF( ISBLANK(VLOOKUP(R$4&amp;$B204,INDIRECT("listResultBlock"&amp;$AV205),P$3,FALSE)),"",VLOOKUP(R$4&amp;$B204,INDIRECT("listResultBlock"&amp;$AV205),P$3,FALSE)),"")</f>
        <v/>
      </c>
      <c r="S205" s="32" t="str">
        <f t="shared" ref="S205" ca="1" si="4013">IF($B204&lt;=INDIRECT("areaNumBlock"&amp;$AV205),IF( ISBLANK(VLOOKUP(S$4&amp;$B204,INDIRECT("listResultBlock"&amp;$AV205),U$3,FALSE)),"",VLOOKUP(S$4&amp;$B204,INDIRECT("listResultBlock"&amp;$AV205),U$3,FALSE)),"")</f>
        <v/>
      </c>
      <c r="T205" s="33" t="str">
        <f t="shared" ref="T205" ca="1" si="4014">IF($B204&lt;=INDIRECT("areaNumBlock"&amp;$AV205),IF( ISBLANK(VLOOKUP(T$4&amp;$B204,INDIRECT("listResultBlock"&amp;$AV205),T$3,FALSE)),"",VLOOKUP(T$4&amp;$B204,INDIRECT("listResultBlock"&amp;$AV205),T$3,FALSE)),"")</f>
        <v/>
      </c>
      <c r="U205" s="34" t="str">
        <f t="shared" ref="U205" ca="1" si="4015">IF($B204&lt;=INDIRECT("areaNumBlock"&amp;$AV205),IF( ISBLANK(VLOOKUP(U$4&amp;$B204,INDIRECT("listResultBlock"&amp;$AV205),S$3,FALSE)),"",VLOOKUP(U$4&amp;$B204,INDIRECT("listResultBlock"&amp;$AV205),S$3,FALSE)),"")</f>
        <v/>
      </c>
      <c r="V205" s="32" t="str">
        <f t="shared" ref="V205" ca="1" si="4016">IF($B204&lt;=INDIRECT("areaNumBlock"&amp;$AV205),IF( ISBLANK(VLOOKUP(V$4&amp;$B204,INDIRECT("listResultBlock"&amp;$AV205),X$3,FALSE)),"",VLOOKUP(V$4&amp;$B204,INDIRECT("listResultBlock"&amp;$AV205),X$3,FALSE)),"")</f>
        <v/>
      </c>
      <c r="W205" s="33" t="str">
        <f t="shared" ref="W205" ca="1" si="4017">IF($B204&lt;=INDIRECT("areaNumBlock"&amp;$AV205),IF( ISBLANK(VLOOKUP(W$4&amp;$B204,INDIRECT("listResultBlock"&amp;$AV205),W$3,FALSE)),"",VLOOKUP(W$4&amp;$B204,INDIRECT("listResultBlock"&amp;$AV205),W$3,FALSE)),"")</f>
        <v/>
      </c>
      <c r="X205" s="34" t="str">
        <f t="shared" ref="X205" ca="1" si="4018">IF($B204&lt;=INDIRECT("areaNumBlock"&amp;$AV205),IF( ISBLANK(VLOOKUP(X$4&amp;$B204,INDIRECT("listResultBlock"&amp;$AV205),V$3,FALSE)),"",VLOOKUP(X$4&amp;$B204,INDIRECT("listResultBlock"&amp;$AV205),V$3,FALSE)),"")</f>
        <v/>
      </c>
      <c r="Y205" s="26"/>
      <c r="Z205" s="27"/>
      <c r="AA205" s="28"/>
      <c r="AB205" s="32" t="str">
        <f t="shared" ref="AB205" ca="1" si="4019">IF(AB$4&lt;=INDIRECT("areaNumBlock"&amp;$AV205),IF( ISBLANK(VLOOKUP($B204&amp;AB$4,INDIRECT("listResultBlock"&amp;$AV205),AB$3,FALSE)),"",VLOOKUP($B204&amp;AB$4,INDIRECT("listResultBlock"&amp;$AV205),AB$3,FALSE)),"")</f>
        <v/>
      </c>
      <c r="AC205" s="33" t="str">
        <f t="shared" ref="AC205" ca="1" si="4020">IF(AC$4&lt;=INDIRECT("areaNumBlock"&amp;$AV205),IF( ISBLANK(VLOOKUP($B204&amp;AC$4,INDIRECT("listResultBlock"&amp;$AV205),AC$3,FALSE)),"",VLOOKUP($B204&amp;AC$4,INDIRECT("listResultBlock"&amp;$AV205),AC$3,FALSE)),"")</f>
        <v/>
      </c>
      <c r="AD205" s="34" t="str">
        <f t="shared" ref="AD205" ca="1" si="4021">IF(AD$4&lt;=INDIRECT("areaNumBlock"&amp;$AV205),IF( ISBLANK(VLOOKUP($B204&amp;AD$4,INDIRECT("listResultBlock"&amp;$AV205),AD$3,FALSE)),"",VLOOKUP($B204&amp;AD$4,INDIRECT("listResultBlock"&amp;$AV205),AD$3,FALSE)),"")</f>
        <v/>
      </c>
      <c r="AE205" s="32" t="str">
        <f t="shared" ref="AE205" ca="1" si="4022">IF(AE$4&lt;=INDIRECT("areaNumBlock"&amp;$AV205),IF( ISBLANK(VLOOKUP($B204&amp;AE$4,INDIRECT("listResultBlock"&amp;$AV205),AE$3,FALSE)),"",VLOOKUP($B204&amp;AE$4,INDIRECT("listResultBlock"&amp;$AV205),AE$3,FALSE)),"")</f>
        <v/>
      </c>
      <c r="AF205" s="33" t="str">
        <f t="shared" ref="AF205" ca="1" si="4023">IF(AF$4&lt;=INDIRECT("areaNumBlock"&amp;$AV205),IF( ISBLANK(VLOOKUP($B204&amp;AF$4,INDIRECT("listResultBlock"&amp;$AV205),AF$3,FALSE)),"",VLOOKUP($B204&amp;AF$4,INDIRECT("listResultBlock"&amp;$AV205),AF$3,FALSE)),"")</f>
        <v/>
      </c>
      <c r="AG205" s="34" t="str">
        <f t="shared" ref="AG205" ca="1" si="4024">IF(AG$4&lt;=INDIRECT("areaNumBlock"&amp;$AV205),IF( ISBLANK(VLOOKUP($B204&amp;AG$4,INDIRECT("listResultBlock"&amp;$AV205),AG$3,FALSE)),"",VLOOKUP($B204&amp;AG$4,INDIRECT("listResultBlock"&amp;$AV205),AG$3,FALSE)),"")</f>
        <v/>
      </c>
      <c r="AH205" s="94"/>
      <c r="AI205" s="94"/>
      <c r="AJ205" s="94"/>
      <c r="AK205" s="94"/>
      <c r="AL205" s="94"/>
      <c r="AM205" s="94"/>
      <c r="AN205" s="94"/>
      <c r="AO205" s="94"/>
      <c r="AP205" s="94"/>
      <c r="AQ205" s="94"/>
      <c r="AR205" s="94"/>
      <c r="AS205" s="105"/>
      <c r="AT205" s="107"/>
      <c r="AU205" s="25">
        <f t="shared" ref="AU205:AV205" si="4025">AU204</f>
        <v>0</v>
      </c>
      <c r="AV205" s="25">
        <f t="shared" si="4025"/>
        <v>9</v>
      </c>
    </row>
    <row r="206" spans="1:48" ht="21" hidden="1" customHeight="1" outlineLevel="1" x14ac:dyDescent="0.4">
      <c r="A206" s="7"/>
      <c r="B206" s="96">
        <v>9</v>
      </c>
      <c r="C206" s="98" t="str">
        <f t="shared" ref="C206" ca="1" si="4026">IF(B206&lt;=INDIRECT("areaNumBlock"&amp;$AV206),INDEX(INDIRECT("listTeamBlock"&amp;$AV206&amp;"b"),B206),"")</f>
        <v/>
      </c>
      <c r="D206" s="108" t="str">
        <f t="shared" ref="D206" ca="1" si="4027">IF(OR(D207="",F207=""),"",IF(D207&gt;F207,"〇",IF(D207&lt;F207,IF(E207="◎","不","×"),"△")))</f>
        <v/>
      </c>
      <c r="E206" s="108"/>
      <c r="F206" s="108"/>
      <c r="G206" s="108" t="str">
        <f t="shared" ref="G206" ca="1" si="4028">IF(OR(G207="",I207=""),"",IF(G207&gt;I207,"〇",IF(G207&lt;I207,IF(H207="◎","不","×"),"△")))</f>
        <v/>
      </c>
      <c r="H206" s="108"/>
      <c r="I206" s="108"/>
      <c r="J206" s="108" t="str">
        <f t="shared" ref="J206" ca="1" si="4029">IF(OR(J207="",L207=""),"",IF(J207&gt;L207,"〇",IF(J207&lt;L207,IF(K207="◎","不","×"),"△")))</f>
        <v/>
      </c>
      <c r="K206" s="108"/>
      <c r="L206" s="108"/>
      <c r="M206" s="108" t="str">
        <f t="shared" ref="M206" ca="1" si="4030">IF(OR(M207="",O207=""),"",IF(M207&gt;O207,"〇",IF(M207&lt;O207,IF(N207="◎","不","×"),"△")))</f>
        <v/>
      </c>
      <c r="N206" s="108"/>
      <c r="O206" s="108"/>
      <c r="P206" s="108" t="str">
        <f t="shared" ref="P206" ca="1" si="4031">IF(OR(P207="",R207=""),"",IF(P207&gt;R207,"〇",IF(P207&lt;R207,IF(Q207="◎","不","×"),"△")))</f>
        <v/>
      </c>
      <c r="Q206" s="108"/>
      <c r="R206" s="108"/>
      <c r="S206" s="108" t="str">
        <f t="shared" ref="S206" ca="1" si="4032">IF(OR(S207="",U207=""),"",IF(S207&gt;U207,"〇",IF(S207&lt;U207,IF(T207="◎","不","×"),"△")))</f>
        <v/>
      </c>
      <c r="T206" s="108"/>
      <c r="U206" s="108"/>
      <c r="V206" s="109" t="str">
        <f t="shared" ref="V206" ca="1" si="4033">IF(OR(V207="",X207=""),"",IF(V207&gt;X207,"〇",IF(V207&lt;X207,IF(W207="◎","不","×"),"△")))</f>
        <v/>
      </c>
      <c r="W206" s="110"/>
      <c r="X206" s="111"/>
      <c r="Y206" s="109" t="str">
        <f t="shared" ref="Y206" ca="1" si="4034">IF(OR(Y207="",AA207=""),"",IF(Y207&gt;AA207,"〇",IF(Y207&lt;AA207,IF(Z207="◎","不","×"),"△")))</f>
        <v/>
      </c>
      <c r="Z206" s="110"/>
      <c r="AA206" s="111"/>
      <c r="AB206" s="22"/>
      <c r="AC206" s="23"/>
      <c r="AD206" s="24"/>
      <c r="AE206" s="109" t="str">
        <f ca="1">IF(OR(AE207="",AG207=""),"",IF(AE207&gt;AG207,"〇",IF(AE207&lt;AG207,IF(AF207="◎","不","×"),"△")))</f>
        <v/>
      </c>
      <c r="AF206" s="110"/>
      <c r="AG206" s="111"/>
      <c r="AH206" s="95" t="str">
        <f t="shared" ref="AH206" ca="1" si="4035">IF(B206&lt;=INDIRECT("areaNumBlock"&amp;$AV207),SUM(AJ206:AM207),"")</f>
        <v/>
      </c>
      <c r="AI206" s="93" t="str">
        <f t="shared" ref="AI206" ca="1" si="4036">IF(B206&lt;=INDIRECT("areaNumBlock"&amp;$AV207),AJ206*3+AL206-(AM206*4),"")</f>
        <v/>
      </c>
      <c r="AJ206" s="95" t="str">
        <f t="shared" ref="AJ206:AM206" ca="1" si="4037">IF($B206&lt;=INDIRECT("areaNumBlock"&amp;$AV207),COUNTIF($D206:$AG207,AJ$5),"")</f>
        <v/>
      </c>
      <c r="AK206" s="95" t="str">
        <f t="shared" ca="1" si="4037"/>
        <v/>
      </c>
      <c r="AL206" s="95" t="str">
        <f t="shared" ca="1" si="4037"/>
        <v/>
      </c>
      <c r="AM206" s="95" t="str">
        <f t="shared" ca="1" si="4037"/>
        <v/>
      </c>
      <c r="AN206" s="95"/>
      <c r="AO206" s="93" t="str">
        <f t="shared" ref="AO206" ca="1" si="4038">IF(B206&lt;=INDIRECT("areaNumBlock"&amp;$AV207),AP206-AQ206,"")</f>
        <v/>
      </c>
      <c r="AP206" s="95" t="str">
        <f t="shared" ref="AP206" ca="1" si="4039">IF(B206&lt;=INDIRECT("areaNumBlock"&amp;$AV207),SUM(D207,G207,J207,M207,P207,S207,V207,Y207,AB207,AE207),"")</f>
        <v/>
      </c>
      <c r="AQ206" s="95" t="str">
        <f t="shared" ref="AQ206" ca="1" si="4040">IF(B206&lt;=INDIRECT("areaNumBlock"&amp;$AV207),SUM(F207,I207,L207,O207,R207,U207,X207,AA207,AD207,AG207),"")</f>
        <v/>
      </c>
      <c r="AR206" s="95"/>
      <c r="AS206" s="104" t="str">
        <f t="shared" ref="AS206" ca="1" si="4041">IF(AND(AU206=1,B206&lt;=INDIRECT("areaNumBlock"&amp;$AV207)),RANK(AT206,INDIRECT("areaRank"&amp;$AV207),0),"")</f>
        <v/>
      </c>
      <c r="AT206" s="106" t="str">
        <f t="shared" ref="AT206" ca="1" si="4042">IF(B206&lt;=INDIRECT("areaNumBlock"&amp;$AV207),AI206*1000000+AN206*100000+AO206*1000+AP206*10+AR206,"")</f>
        <v/>
      </c>
      <c r="AU206" s="25">
        <f t="shared" ref="AU206:AV206" si="4043">AU205</f>
        <v>0</v>
      </c>
      <c r="AV206" s="25">
        <f t="shared" si="4043"/>
        <v>9</v>
      </c>
    </row>
    <row r="207" spans="1:48" ht="21" hidden="1" customHeight="1" outlineLevel="1" x14ac:dyDescent="0.4">
      <c r="A207" s="7"/>
      <c r="B207" s="97"/>
      <c r="C207" s="99"/>
      <c r="D207" s="35" t="str">
        <f t="shared" ref="D207" ca="1" si="4044">IF($B206&lt;=INDIRECT("areaNumBlock"&amp;$AV207),IF( ISBLANK(VLOOKUP(D$4&amp;$B206,INDIRECT("listResultBlock"&amp;$AV207),F$3,FALSE)),"",VLOOKUP(D$4&amp;$B206,INDIRECT("listResultBlock"&amp;$AV207),F$3,FALSE)),"")</f>
        <v/>
      </c>
      <c r="E207" s="36" t="str">
        <f t="shared" ref="E207" ca="1" si="4045">IF($B206&lt;=INDIRECT("areaNumBlock"&amp;$AV207),IF( ISBLANK(VLOOKUP(E$4&amp;$B206,INDIRECT("listResultBlock"&amp;$AV207),E$3,FALSE)),"",VLOOKUP(E$4&amp;$B206,INDIRECT("listResultBlock"&amp;$AV207),E$3,FALSE)),"")</f>
        <v/>
      </c>
      <c r="F207" s="37" t="str">
        <f t="shared" ref="F207" ca="1" si="4046">IF($B206&lt;=INDIRECT("areaNumBlock"&amp;$AV207),IF( ISBLANK(VLOOKUP(F$4&amp;$B206,INDIRECT("listResultBlock"&amp;$AV207),D$3,FALSE)),"",VLOOKUP(F$4&amp;$B206,INDIRECT("listResultBlock"&amp;$AV207),D$3,FALSE)),"")</f>
        <v/>
      </c>
      <c r="G207" s="35" t="str">
        <f t="shared" ref="G207" ca="1" si="4047">IF($B206&lt;=INDIRECT("areaNumBlock"&amp;$AV207),IF( ISBLANK(VLOOKUP(G$4&amp;$B206,INDIRECT("listResultBlock"&amp;$AV207),I$3,FALSE)),"",VLOOKUP(G$4&amp;$B206,INDIRECT("listResultBlock"&amp;$AV207),I$3,FALSE)),"")</f>
        <v/>
      </c>
      <c r="H207" s="36" t="str">
        <f t="shared" ref="H207" ca="1" si="4048">IF($B206&lt;=INDIRECT("areaNumBlock"&amp;$AV207),IF( ISBLANK(VLOOKUP(H$4&amp;$B206,INDIRECT("listResultBlock"&amp;$AV207),H$3,FALSE)),"",VLOOKUP(H$4&amp;$B206,INDIRECT("listResultBlock"&amp;$AV207),H$3,FALSE)),"")</f>
        <v/>
      </c>
      <c r="I207" s="37" t="str">
        <f t="shared" ref="I207" ca="1" si="4049">IF($B206&lt;=INDIRECT("areaNumBlock"&amp;$AV207),IF( ISBLANK(VLOOKUP(I$4&amp;$B206,INDIRECT("listResultBlock"&amp;$AV207),G$3,FALSE)),"",VLOOKUP(I$4&amp;$B206,INDIRECT("listResultBlock"&amp;$AV207),G$3,FALSE)),"")</f>
        <v/>
      </c>
      <c r="J207" s="35" t="str">
        <f t="shared" ref="J207" ca="1" si="4050">IF($B206&lt;=INDIRECT("areaNumBlock"&amp;$AV207),IF( ISBLANK(VLOOKUP(J$4&amp;$B206,INDIRECT("listResultBlock"&amp;$AV207),L$3,FALSE)),"",VLOOKUP(J$4&amp;$B206,INDIRECT("listResultBlock"&amp;$AV207),L$3,FALSE)),"")</f>
        <v/>
      </c>
      <c r="K207" s="36" t="str">
        <f t="shared" ref="K207" ca="1" si="4051">IF($B206&lt;=INDIRECT("areaNumBlock"&amp;$AV207),IF( ISBLANK(VLOOKUP(K$4&amp;$B206,INDIRECT("listResultBlock"&amp;$AV207),K$3,FALSE)),"",VLOOKUP(K$4&amp;$B206,INDIRECT("listResultBlock"&amp;$AV207),K$3,FALSE)),"")</f>
        <v/>
      </c>
      <c r="L207" s="37" t="str">
        <f t="shared" ref="L207" ca="1" si="4052">IF($B206&lt;=INDIRECT("areaNumBlock"&amp;$AV207),IF( ISBLANK(VLOOKUP(L$4&amp;$B206,INDIRECT("listResultBlock"&amp;$AV207),J$3,FALSE)),"",VLOOKUP(L$4&amp;$B206,INDIRECT("listResultBlock"&amp;$AV207),J$3,FALSE)),"")</f>
        <v/>
      </c>
      <c r="M207" s="35" t="str">
        <f t="shared" ref="M207" ca="1" si="4053">IF($B206&lt;=INDIRECT("areaNumBlock"&amp;$AV207),IF( ISBLANK(VLOOKUP(M$4&amp;$B206,INDIRECT("listResultBlock"&amp;$AV207),O$3,FALSE)),"",VLOOKUP(M$4&amp;$B206,INDIRECT("listResultBlock"&amp;$AV207),O$3,FALSE)),"")</f>
        <v/>
      </c>
      <c r="N207" s="36" t="str">
        <f t="shared" ref="N207" ca="1" si="4054">IF($B206&lt;=INDIRECT("areaNumBlock"&amp;$AV207),IF( ISBLANK(VLOOKUP(N$4&amp;$B206,INDIRECT("listResultBlock"&amp;$AV207),N$3,FALSE)),"",VLOOKUP(N$4&amp;$B206,INDIRECT("listResultBlock"&amp;$AV207),N$3,FALSE)),"")</f>
        <v/>
      </c>
      <c r="O207" s="37" t="str">
        <f t="shared" ref="O207" ca="1" si="4055">IF($B206&lt;=INDIRECT("areaNumBlock"&amp;$AV207),IF( ISBLANK(VLOOKUP(O$4&amp;$B206,INDIRECT("listResultBlock"&amp;$AV207),M$3,FALSE)),"",VLOOKUP(O$4&amp;$B206,INDIRECT("listResultBlock"&amp;$AV207),M$3,FALSE)),"")</f>
        <v/>
      </c>
      <c r="P207" s="35" t="str">
        <f t="shared" ref="P207" ca="1" si="4056">IF($B206&lt;=INDIRECT("areaNumBlock"&amp;$AV207),IF( ISBLANK(VLOOKUP(P$4&amp;$B206,INDIRECT("listResultBlock"&amp;$AV207),R$3,FALSE)),"",VLOOKUP(P$4&amp;$B206,INDIRECT("listResultBlock"&amp;$AV207),R$3,FALSE)),"")</f>
        <v/>
      </c>
      <c r="Q207" s="36" t="str">
        <f t="shared" ref="Q207" ca="1" si="4057">IF($B206&lt;=INDIRECT("areaNumBlock"&amp;$AV207),IF( ISBLANK(VLOOKUP(Q$4&amp;$B206,INDIRECT("listResultBlock"&amp;$AV207),Q$3,FALSE)),"",VLOOKUP(Q$4&amp;$B206,INDIRECT("listResultBlock"&amp;$AV207),Q$3,FALSE)),"")</f>
        <v/>
      </c>
      <c r="R207" s="37" t="str">
        <f t="shared" ref="R207" ca="1" si="4058">IF($B206&lt;=INDIRECT("areaNumBlock"&amp;$AV207),IF( ISBLANK(VLOOKUP(R$4&amp;$B206,INDIRECT("listResultBlock"&amp;$AV207),P$3,FALSE)),"",VLOOKUP(R$4&amp;$B206,INDIRECT("listResultBlock"&amp;$AV207),P$3,FALSE)),"")</f>
        <v/>
      </c>
      <c r="S207" s="35" t="str">
        <f t="shared" ref="S207" ca="1" si="4059">IF($B206&lt;=INDIRECT("areaNumBlock"&amp;$AV207),IF( ISBLANK(VLOOKUP(S$4&amp;$B206,INDIRECT("listResultBlock"&amp;$AV207),U$3,FALSE)),"",VLOOKUP(S$4&amp;$B206,INDIRECT("listResultBlock"&amp;$AV207),U$3,FALSE)),"")</f>
        <v/>
      </c>
      <c r="T207" s="36" t="str">
        <f t="shared" ref="T207" ca="1" si="4060">IF($B206&lt;=INDIRECT("areaNumBlock"&amp;$AV207),IF( ISBLANK(VLOOKUP(T$4&amp;$B206,INDIRECT("listResultBlock"&amp;$AV207),T$3,FALSE)),"",VLOOKUP(T$4&amp;$B206,INDIRECT("listResultBlock"&amp;$AV207),T$3,FALSE)),"")</f>
        <v/>
      </c>
      <c r="U207" s="37" t="str">
        <f t="shared" ref="U207" ca="1" si="4061">IF($B206&lt;=INDIRECT("areaNumBlock"&amp;$AV207),IF( ISBLANK(VLOOKUP(U$4&amp;$B206,INDIRECT("listResultBlock"&amp;$AV207),S$3,FALSE)),"",VLOOKUP(U$4&amp;$B206,INDIRECT("listResultBlock"&amp;$AV207),S$3,FALSE)),"")</f>
        <v/>
      </c>
      <c r="V207" s="35" t="str">
        <f t="shared" ref="V207" ca="1" si="4062">IF($B206&lt;=INDIRECT("areaNumBlock"&amp;$AV207),IF( ISBLANK(VLOOKUP(V$4&amp;$B206,INDIRECT("listResultBlock"&amp;$AV207),X$3,FALSE)),"",VLOOKUP(V$4&amp;$B206,INDIRECT("listResultBlock"&amp;$AV207),X$3,FALSE)),"")</f>
        <v/>
      </c>
      <c r="W207" s="36" t="str">
        <f t="shared" ref="W207" ca="1" si="4063">IF($B206&lt;=INDIRECT("areaNumBlock"&amp;$AV207),IF( ISBLANK(VLOOKUP(W$4&amp;$B206,INDIRECT("listResultBlock"&amp;$AV207),W$3,FALSE)),"",VLOOKUP(W$4&amp;$B206,INDIRECT("listResultBlock"&amp;$AV207),W$3,FALSE)),"")</f>
        <v/>
      </c>
      <c r="X207" s="37" t="str">
        <f t="shared" ref="X207" ca="1" si="4064">IF($B206&lt;=INDIRECT("areaNumBlock"&amp;$AV207),IF( ISBLANK(VLOOKUP(X$4&amp;$B206,INDIRECT("listResultBlock"&amp;$AV207),V$3,FALSE)),"",VLOOKUP(X$4&amp;$B206,INDIRECT("listResultBlock"&amp;$AV207),V$3,FALSE)),"")</f>
        <v/>
      </c>
      <c r="Y207" s="35" t="str">
        <f t="shared" ref="Y207" ca="1" si="4065">IF($B206&lt;=INDIRECT("areaNumBlock"&amp;$AV207),IF( ISBLANK(VLOOKUP(Y$4&amp;$B206,INDIRECT("listResultBlock"&amp;$AV207),AA$3,FALSE)),"",VLOOKUP(Y$4&amp;$B206,INDIRECT("listResultBlock"&amp;$AV207),AA$3,FALSE)),"")</f>
        <v/>
      </c>
      <c r="Z207" s="36" t="str">
        <f t="shared" ref="Z207" ca="1" si="4066">IF($B206&lt;=INDIRECT("areaNumBlock"&amp;$AV207),IF( ISBLANK(VLOOKUP(Z$4&amp;$B206,INDIRECT("listResultBlock"&amp;$AV207),Z$3,FALSE)),"",VLOOKUP(Z$4&amp;$B206,INDIRECT("listResultBlock"&amp;$AV207),Z$3,FALSE)),"")</f>
        <v/>
      </c>
      <c r="AA207" s="37" t="str">
        <f t="shared" ref="AA207" ca="1" si="4067">IF($B206&lt;=INDIRECT("areaNumBlock"&amp;$AV207),IF( ISBLANK(VLOOKUP(AA$4&amp;$B206,INDIRECT("listResultBlock"&amp;$AV207),Y$3,FALSE)),"",VLOOKUP(AA$4&amp;$B206,INDIRECT("listResultBlock"&amp;$AV207),Y$3,FALSE)),"")</f>
        <v/>
      </c>
      <c r="AB207" s="26"/>
      <c r="AC207" s="27"/>
      <c r="AD207" s="28"/>
      <c r="AE207" s="35" t="str">
        <f t="shared" ref="AE207" ca="1" si="4068">IF(AE$4&lt;=INDIRECT("areaNumBlock"&amp;$AV207),IF( ISBLANK(VLOOKUP($B206&amp;AE$4,INDIRECT("listResultBlock"&amp;$AV207),AE$3,FALSE)),"",VLOOKUP($B206&amp;AE$4,INDIRECT("listResultBlock"&amp;$AV207),AE$3,FALSE)),"")</f>
        <v/>
      </c>
      <c r="AF207" s="36" t="str">
        <f t="shared" ref="AF207" ca="1" si="4069">IF(AF$4&lt;=INDIRECT("areaNumBlock"&amp;$AV207),IF( ISBLANK(VLOOKUP($B206&amp;AF$4,INDIRECT("listResultBlock"&amp;$AV207),AF$3,FALSE)),"",VLOOKUP($B206&amp;AF$4,INDIRECT("listResultBlock"&amp;$AV207),AF$3,FALSE)),"")</f>
        <v/>
      </c>
      <c r="AG207" s="37" t="str">
        <f t="shared" ref="AG207" ca="1" si="4070">IF(AG$4&lt;=INDIRECT("areaNumBlock"&amp;$AV207),IF( ISBLANK(VLOOKUP($B206&amp;AG$4,INDIRECT("listResultBlock"&amp;$AV207),AG$3,FALSE)),"",VLOOKUP($B206&amp;AG$4,INDIRECT("listResultBlock"&amp;$AV207),AG$3,FALSE)),"")</f>
        <v/>
      </c>
      <c r="AH207" s="94"/>
      <c r="AI207" s="94"/>
      <c r="AJ207" s="94"/>
      <c r="AK207" s="94"/>
      <c r="AL207" s="94"/>
      <c r="AM207" s="94"/>
      <c r="AN207" s="94"/>
      <c r="AO207" s="94"/>
      <c r="AP207" s="94"/>
      <c r="AQ207" s="94"/>
      <c r="AR207" s="94"/>
      <c r="AS207" s="105"/>
      <c r="AT207" s="107"/>
      <c r="AU207" s="25">
        <f t="shared" ref="AU207:AV207" si="4071">AU206</f>
        <v>0</v>
      </c>
      <c r="AV207" s="25">
        <f t="shared" si="4071"/>
        <v>9</v>
      </c>
    </row>
    <row r="208" spans="1:48" ht="21" hidden="1" customHeight="1" outlineLevel="1" x14ac:dyDescent="0.4">
      <c r="A208" s="7"/>
      <c r="B208" s="96">
        <v>10</v>
      </c>
      <c r="C208" s="98" t="str">
        <f t="shared" ref="C208" ca="1" si="4072">IF(B208&lt;=INDIRECT("areaNumBlock"&amp;$AV208),INDEX(INDIRECT("listTeamBlock"&amp;$AV208&amp;"b"),B208),"")</f>
        <v/>
      </c>
      <c r="D208" s="100" t="str">
        <f t="shared" ref="D208" ca="1" si="4073">IF(OR(D209="",F209=""),"",IF(D209&gt;F209,"〇",IF(D209&lt;F209,IF(E209="◎","不","×"),"△")))</f>
        <v/>
      </c>
      <c r="E208" s="100"/>
      <c r="F208" s="100"/>
      <c r="G208" s="100" t="str">
        <f t="shared" ref="G208" ca="1" si="4074">IF(OR(G209="",I209=""),"",IF(G209&gt;I209,"〇",IF(G209&lt;I209,IF(H209="◎","不","×"),"△")))</f>
        <v/>
      </c>
      <c r="H208" s="100"/>
      <c r="I208" s="100"/>
      <c r="J208" s="100" t="str">
        <f t="shared" ref="J208" ca="1" si="4075">IF(OR(J209="",L209=""),"",IF(J209&gt;L209,"〇",IF(J209&lt;L209,IF(K209="◎","不","×"),"△")))</f>
        <v/>
      </c>
      <c r="K208" s="100"/>
      <c r="L208" s="100"/>
      <c r="M208" s="100" t="str">
        <f t="shared" ref="M208" ca="1" si="4076">IF(OR(M209="",O209=""),"",IF(M209&gt;O209,"〇",IF(M209&lt;O209,IF(N209="◎","不","×"),"△")))</f>
        <v/>
      </c>
      <c r="N208" s="100"/>
      <c r="O208" s="100"/>
      <c r="P208" s="100" t="str">
        <f t="shared" ref="P208" ca="1" si="4077">IF(OR(P209="",R209=""),"",IF(P209&gt;R209,"〇",IF(P209&lt;R209,IF(Q209="◎","不","×"),"△")))</f>
        <v/>
      </c>
      <c r="Q208" s="100"/>
      <c r="R208" s="100"/>
      <c r="S208" s="100" t="str">
        <f t="shared" ref="S208" ca="1" si="4078">IF(OR(S209="",U209=""),"",IF(S209&gt;U209,"〇",IF(S209&lt;U209,IF(T209="◎","不","×"),"△")))</f>
        <v/>
      </c>
      <c r="T208" s="100"/>
      <c r="U208" s="100"/>
      <c r="V208" s="101" t="str">
        <f t="shared" ref="V208" ca="1" si="4079">IF(OR(V209="",X209=""),"",IF(V209&gt;X209,"〇",IF(V209&lt;X209,IF(W209="◎","不","×"),"△")))</f>
        <v/>
      </c>
      <c r="W208" s="102"/>
      <c r="X208" s="103"/>
      <c r="Y208" s="101" t="str">
        <f t="shared" ref="Y208" ca="1" si="4080">IF(OR(Y209="",AA209=""),"",IF(Y209&gt;AA209,"〇",IF(Y209&lt;AA209,IF(Z209="◎","不","×"),"△")))</f>
        <v/>
      </c>
      <c r="Z208" s="102"/>
      <c r="AA208" s="103"/>
      <c r="AB208" s="101" t="str">
        <f ca="1">IF(OR(AB209="",AD209=""),"",IF(AB209&gt;AD209,"〇",IF(AB209&lt;AD209,IF(AC209="◎","不","×"),"△")))</f>
        <v/>
      </c>
      <c r="AC208" s="102"/>
      <c r="AD208" s="103"/>
      <c r="AE208" s="22"/>
      <c r="AF208" s="23"/>
      <c r="AG208" s="24"/>
      <c r="AH208" s="95" t="str">
        <f t="shared" ref="AH208" ca="1" si="4081">IF(B208&lt;=INDIRECT("areaNumBlock"&amp;$AV209),SUM(AJ208:AM209),"")</f>
        <v/>
      </c>
      <c r="AI208" s="93" t="str">
        <f t="shared" ref="AI208" ca="1" si="4082">IF(B208&lt;=INDIRECT("areaNumBlock"&amp;$AV209),AJ208*3+AL208-(AM208*4),"")</f>
        <v/>
      </c>
      <c r="AJ208" s="95" t="str">
        <f t="shared" ref="AJ208:AM208" ca="1" si="4083">IF($B208&lt;=INDIRECT("areaNumBlock"&amp;$AV209),COUNTIF($D208:$AG209,AJ$5),"")</f>
        <v/>
      </c>
      <c r="AK208" s="95" t="str">
        <f t="shared" ca="1" si="4083"/>
        <v/>
      </c>
      <c r="AL208" s="95" t="str">
        <f t="shared" ca="1" si="4083"/>
        <v/>
      </c>
      <c r="AM208" s="95" t="str">
        <f t="shared" ca="1" si="4083"/>
        <v/>
      </c>
      <c r="AN208" s="95"/>
      <c r="AO208" s="93" t="str">
        <f t="shared" ref="AO208" ca="1" si="4084">IF(B208&lt;=INDIRECT("areaNumBlock"&amp;$AV209),AP208-AQ208,"")</f>
        <v/>
      </c>
      <c r="AP208" s="95" t="str">
        <f t="shared" ref="AP208" ca="1" si="4085">IF(B208&lt;=INDIRECT("areaNumBlock"&amp;$AV209),SUM(D209,G209,J209,M209,P209,S209,V209,Y209,AB209,AE209),"")</f>
        <v/>
      </c>
      <c r="AQ208" s="95" t="str">
        <f t="shared" ref="AQ208" ca="1" si="4086">IF(B208&lt;=INDIRECT("areaNumBlock"&amp;$AV209),SUM(F209,I209,L209,O209,R209,U209,X209,AA209,AD209,AG209),"")</f>
        <v/>
      </c>
      <c r="AR208" s="95"/>
      <c r="AS208" s="104" t="str">
        <f t="shared" ref="AS208" ca="1" si="4087">IF(AND(AU208=1,B208&lt;=INDIRECT("areaNumBlock"&amp;$AV209)),RANK(AT208,INDIRECT("areaRank"&amp;$AV209),0),"")</f>
        <v/>
      </c>
      <c r="AT208" s="106" t="str">
        <f t="shared" ref="AT208" ca="1" si="4088">IF(B208&lt;=INDIRECT("areaNumBlock"&amp;$AV209),AI208*1000000+AN208*100000+AO208*1000+AP208*10+AR208,"")</f>
        <v/>
      </c>
      <c r="AU208" s="25">
        <f t="shared" ref="AU208:AV208" si="4089">AU207</f>
        <v>0</v>
      </c>
      <c r="AV208" s="25">
        <f t="shared" si="4089"/>
        <v>9</v>
      </c>
    </row>
    <row r="209" spans="1:48" ht="21" hidden="1" customHeight="1" outlineLevel="1" x14ac:dyDescent="0.4">
      <c r="A209" s="7"/>
      <c r="B209" s="97"/>
      <c r="C209" s="99"/>
      <c r="D209" s="32" t="str">
        <f t="shared" ref="D209" ca="1" si="4090">IF($B208&lt;=INDIRECT("areaNumBlock"&amp;$AV209),IF( ISBLANK(VLOOKUP(D$4&amp;$B208,INDIRECT("listResultBlock"&amp;$AV209),F$3,FALSE)),"",VLOOKUP(D$4&amp;$B208,INDIRECT("listResultBlock"&amp;$AV209),F$3,FALSE)),"")</f>
        <v/>
      </c>
      <c r="E209" s="33" t="str">
        <f t="shared" ref="E209" ca="1" si="4091">IF($B208&lt;=INDIRECT("areaNumBlock"&amp;$AV209),IF( ISBLANK(VLOOKUP(E$4&amp;$B208,INDIRECT("listResultBlock"&amp;$AV209),E$3,FALSE)),"",VLOOKUP(E$4&amp;$B208,INDIRECT("listResultBlock"&amp;$AV209),E$3,FALSE)),"")</f>
        <v/>
      </c>
      <c r="F209" s="34" t="str">
        <f t="shared" ref="F209" ca="1" si="4092">IF($B208&lt;=INDIRECT("areaNumBlock"&amp;$AV209),IF( ISBLANK(VLOOKUP(F$4&amp;$B208,INDIRECT("listResultBlock"&amp;$AV209),D$3,FALSE)),"",VLOOKUP(F$4&amp;$B208,INDIRECT("listResultBlock"&amp;$AV209),D$3,FALSE)),"")</f>
        <v/>
      </c>
      <c r="G209" s="32" t="str">
        <f t="shared" ref="G209" ca="1" si="4093">IF($B208&lt;=INDIRECT("areaNumBlock"&amp;$AV209),IF( ISBLANK(VLOOKUP(G$4&amp;$B208,INDIRECT("listResultBlock"&amp;$AV209),I$3,FALSE)),"",VLOOKUP(G$4&amp;$B208,INDIRECT("listResultBlock"&amp;$AV209),I$3,FALSE)),"")</f>
        <v/>
      </c>
      <c r="H209" s="33" t="str">
        <f t="shared" ref="H209" ca="1" si="4094">IF($B208&lt;=INDIRECT("areaNumBlock"&amp;$AV209),IF( ISBLANK(VLOOKUP(H$4&amp;$B208,INDIRECT("listResultBlock"&amp;$AV209),H$3,FALSE)),"",VLOOKUP(H$4&amp;$B208,INDIRECT("listResultBlock"&amp;$AV209),H$3,FALSE)),"")</f>
        <v/>
      </c>
      <c r="I209" s="34" t="str">
        <f t="shared" ref="I209" ca="1" si="4095">IF($B208&lt;=INDIRECT("areaNumBlock"&amp;$AV209),IF( ISBLANK(VLOOKUP(I$4&amp;$B208,INDIRECT("listResultBlock"&amp;$AV209),G$3,FALSE)),"",VLOOKUP(I$4&amp;$B208,INDIRECT("listResultBlock"&amp;$AV209),G$3,FALSE)),"")</f>
        <v/>
      </c>
      <c r="J209" s="32" t="str">
        <f t="shared" ref="J209" ca="1" si="4096">IF($B208&lt;=INDIRECT("areaNumBlock"&amp;$AV209),IF( ISBLANK(VLOOKUP(J$4&amp;$B208,INDIRECT("listResultBlock"&amp;$AV209),L$3,FALSE)),"",VLOOKUP(J$4&amp;$B208,INDIRECT("listResultBlock"&amp;$AV209),L$3,FALSE)),"")</f>
        <v/>
      </c>
      <c r="K209" s="33" t="str">
        <f t="shared" ref="K209" ca="1" si="4097">IF($B208&lt;=INDIRECT("areaNumBlock"&amp;$AV209),IF( ISBLANK(VLOOKUP(K$4&amp;$B208,INDIRECT("listResultBlock"&amp;$AV209),K$3,FALSE)),"",VLOOKUP(K$4&amp;$B208,INDIRECT("listResultBlock"&amp;$AV209),K$3,FALSE)),"")</f>
        <v/>
      </c>
      <c r="L209" s="34" t="str">
        <f t="shared" ref="L209" ca="1" si="4098">IF($B208&lt;=INDIRECT("areaNumBlock"&amp;$AV209),IF( ISBLANK(VLOOKUP(L$4&amp;$B208,INDIRECT("listResultBlock"&amp;$AV209),J$3,FALSE)),"",VLOOKUP(L$4&amp;$B208,INDIRECT("listResultBlock"&amp;$AV209),J$3,FALSE)),"")</f>
        <v/>
      </c>
      <c r="M209" s="32" t="str">
        <f t="shared" ref="M209" ca="1" si="4099">IF($B208&lt;=INDIRECT("areaNumBlock"&amp;$AV209),IF( ISBLANK(VLOOKUP(M$4&amp;$B208,INDIRECT("listResultBlock"&amp;$AV209),O$3,FALSE)),"",VLOOKUP(M$4&amp;$B208,INDIRECT("listResultBlock"&amp;$AV209),O$3,FALSE)),"")</f>
        <v/>
      </c>
      <c r="N209" s="33" t="str">
        <f t="shared" ref="N209" ca="1" si="4100">IF($B208&lt;=INDIRECT("areaNumBlock"&amp;$AV209),IF( ISBLANK(VLOOKUP(N$4&amp;$B208,INDIRECT("listResultBlock"&amp;$AV209),N$3,FALSE)),"",VLOOKUP(N$4&amp;$B208,INDIRECT("listResultBlock"&amp;$AV209),N$3,FALSE)),"")</f>
        <v/>
      </c>
      <c r="O209" s="34" t="str">
        <f t="shared" ref="O209" ca="1" si="4101">IF($B208&lt;=INDIRECT("areaNumBlock"&amp;$AV209),IF( ISBLANK(VLOOKUP(O$4&amp;$B208,INDIRECT("listResultBlock"&amp;$AV209),M$3,FALSE)),"",VLOOKUP(O$4&amp;$B208,INDIRECT("listResultBlock"&amp;$AV209),M$3,FALSE)),"")</f>
        <v/>
      </c>
      <c r="P209" s="32" t="str">
        <f t="shared" ref="P209" ca="1" si="4102">IF($B208&lt;=INDIRECT("areaNumBlock"&amp;$AV209),IF( ISBLANK(VLOOKUP(P$4&amp;$B208,INDIRECT("listResultBlock"&amp;$AV209),R$3,FALSE)),"",VLOOKUP(P$4&amp;$B208,INDIRECT("listResultBlock"&amp;$AV209),R$3,FALSE)),"")</f>
        <v/>
      </c>
      <c r="Q209" s="33" t="str">
        <f t="shared" ref="Q209" ca="1" si="4103">IF($B208&lt;=INDIRECT("areaNumBlock"&amp;$AV209),IF( ISBLANK(VLOOKUP(Q$4&amp;$B208,INDIRECT("listResultBlock"&amp;$AV209),Q$3,FALSE)),"",VLOOKUP(Q$4&amp;$B208,INDIRECT("listResultBlock"&amp;$AV209),Q$3,FALSE)),"")</f>
        <v/>
      </c>
      <c r="R209" s="34" t="str">
        <f t="shared" ref="R209" ca="1" si="4104">IF($B208&lt;=INDIRECT("areaNumBlock"&amp;$AV209),IF( ISBLANK(VLOOKUP(R$4&amp;$B208,INDIRECT("listResultBlock"&amp;$AV209),P$3,FALSE)),"",VLOOKUP(R$4&amp;$B208,INDIRECT("listResultBlock"&amp;$AV209),P$3,FALSE)),"")</f>
        <v/>
      </c>
      <c r="S209" s="32" t="str">
        <f t="shared" ref="S209" ca="1" si="4105">IF($B208&lt;=INDIRECT("areaNumBlock"&amp;$AV209),IF( ISBLANK(VLOOKUP(S$4&amp;$B208,INDIRECT("listResultBlock"&amp;$AV209),U$3,FALSE)),"",VLOOKUP(S$4&amp;$B208,INDIRECT("listResultBlock"&amp;$AV209),U$3,FALSE)),"")</f>
        <v/>
      </c>
      <c r="T209" s="33" t="str">
        <f t="shared" ref="T209" ca="1" si="4106">IF($B208&lt;=INDIRECT("areaNumBlock"&amp;$AV209),IF( ISBLANK(VLOOKUP(T$4&amp;$B208,INDIRECT("listResultBlock"&amp;$AV209),T$3,FALSE)),"",VLOOKUP(T$4&amp;$B208,INDIRECT("listResultBlock"&amp;$AV209),T$3,FALSE)),"")</f>
        <v/>
      </c>
      <c r="U209" s="34" t="str">
        <f t="shared" ref="U209" ca="1" si="4107">IF($B208&lt;=INDIRECT("areaNumBlock"&amp;$AV209),IF( ISBLANK(VLOOKUP(U$4&amp;$B208,INDIRECT("listResultBlock"&amp;$AV209),S$3,FALSE)),"",VLOOKUP(U$4&amp;$B208,INDIRECT("listResultBlock"&amp;$AV209),S$3,FALSE)),"")</f>
        <v/>
      </c>
      <c r="V209" s="32" t="str">
        <f t="shared" ref="V209" ca="1" si="4108">IF($B208&lt;=INDIRECT("areaNumBlock"&amp;$AV209),IF( ISBLANK(VLOOKUP(V$4&amp;$B208,INDIRECT("listResultBlock"&amp;$AV209),X$3,FALSE)),"",VLOOKUP(V$4&amp;$B208,INDIRECT("listResultBlock"&amp;$AV209),X$3,FALSE)),"")</f>
        <v/>
      </c>
      <c r="W209" s="33" t="str">
        <f t="shared" ref="W209" ca="1" si="4109">IF($B208&lt;=INDIRECT("areaNumBlock"&amp;$AV209),IF( ISBLANK(VLOOKUP(W$4&amp;$B208,INDIRECT("listResultBlock"&amp;$AV209),W$3,FALSE)),"",VLOOKUP(W$4&amp;$B208,INDIRECT("listResultBlock"&amp;$AV209),W$3,FALSE)),"")</f>
        <v/>
      </c>
      <c r="X209" s="34" t="str">
        <f t="shared" ref="X209" ca="1" si="4110">IF($B208&lt;=INDIRECT("areaNumBlock"&amp;$AV209),IF( ISBLANK(VLOOKUP(X$4&amp;$B208,INDIRECT("listResultBlock"&amp;$AV209),V$3,FALSE)),"",VLOOKUP(X$4&amp;$B208,INDIRECT("listResultBlock"&amp;$AV209),V$3,FALSE)),"")</f>
        <v/>
      </c>
      <c r="Y209" s="32" t="str">
        <f t="shared" ref="Y209" ca="1" si="4111">IF($B208&lt;=INDIRECT("areaNumBlock"&amp;$AV209),IF( ISBLANK(VLOOKUP(Y$4&amp;$B208,INDIRECT("listResultBlock"&amp;$AV209),AA$3,FALSE)),"",VLOOKUP(Y$4&amp;$B208,INDIRECT("listResultBlock"&amp;$AV209),AA$3,FALSE)),"")</f>
        <v/>
      </c>
      <c r="Z209" s="33" t="str">
        <f t="shared" ref="Z209" ca="1" si="4112">IF($B208&lt;=INDIRECT("areaNumBlock"&amp;$AV209),IF( ISBLANK(VLOOKUP(Z$4&amp;$B208,INDIRECT("listResultBlock"&amp;$AV209),Z$3,FALSE)),"",VLOOKUP(Z$4&amp;$B208,INDIRECT("listResultBlock"&amp;$AV209),Z$3,FALSE)),"")</f>
        <v/>
      </c>
      <c r="AA209" s="34" t="str">
        <f t="shared" ref="AA209" ca="1" si="4113">IF($B208&lt;=INDIRECT("areaNumBlock"&amp;$AV209),IF( ISBLANK(VLOOKUP(AA$4&amp;$B208,INDIRECT("listResultBlock"&amp;$AV209),Y$3,FALSE)),"",VLOOKUP(AA$4&amp;$B208,INDIRECT("listResultBlock"&amp;$AV209),Y$3,FALSE)),"")</f>
        <v/>
      </c>
      <c r="AB209" s="32" t="str">
        <f t="shared" ref="AB209" ca="1" si="4114">IF($B208&lt;=INDIRECT("areaNumBlock"&amp;$AV209),IF( ISBLANK(VLOOKUP(AB$4&amp;$B208,INDIRECT("listResultBlock"&amp;$AV209),AD$3,FALSE)),"",VLOOKUP(AB$4&amp;$B208,INDIRECT("listResultBlock"&amp;$AV209),AD$3,FALSE)),"")</f>
        <v/>
      </c>
      <c r="AC209" s="33" t="str">
        <f t="shared" ref="AC209" ca="1" si="4115">IF($B208&lt;=INDIRECT("areaNumBlock"&amp;$AV209),IF( ISBLANK(VLOOKUP(AC$4&amp;$B208,INDIRECT("listResultBlock"&amp;$AV209),AC$3,FALSE)),"",VLOOKUP(AC$4&amp;$B208,INDIRECT("listResultBlock"&amp;$AV209),AC$3,FALSE)),"")</f>
        <v/>
      </c>
      <c r="AD209" s="34" t="str">
        <f t="shared" ref="AD209" ca="1" si="4116">IF($B208&lt;=INDIRECT("areaNumBlock"&amp;$AV209),IF( ISBLANK(VLOOKUP(AD$4&amp;$B208,INDIRECT("listResultBlock"&amp;$AV209),AB$3,FALSE)),"",VLOOKUP(AD$4&amp;$B208,INDIRECT("listResultBlock"&amp;$AV209),AB$3,FALSE)),"")</f>
        <v/>
      </c>
      <c r="AE209" s="26"/>
      <c r="AF209" s="27"/>
      <c r="AG209" s="28"/>
      <c r="AH209" s="94"/>
      <c r="AI209" s="94"/>
      <c r="AJ209" s="94"/>
      <c r="AK209" s="94"/>
      <c r="AL209" s="94"/>
      <c r="AM209" s="94"/>
      <c r="AN209" s="94"/>
      <c r="AO209" s="94"/>
      <c r="AP209" s="94"/>
      <c r="AQ209" s="94"/>
      <c r="AR209" s="94"/>
      <c r="AS209" s="105"/>
      <c r="AT209" s="107"/>
      <c r="AU209" s="25">
        <f t="shared" ref="AU209:AV209" si="4117">AU208</f>
        <v>0</v>
      </c>
      <c r="AV209" s="25">
        <f t="shared" si="4117"/>
        <v>9</v>
      </c>
    </row>
    <row r="210" spans="1:48" collapsed="1" x14ac:dyDescent="0.4"/>
  </sheetData>
  <sheetProtection sheet="1" objects="1" scenarios="1" formatColumns="0"/>
  <mergeCells count="2253">
    <mergeCell ref="AR20:AR21"/>
    <mergeCell ref="AS20:AS21"/>
    <mergeCell ref="AT20:AT21"/>
    <mergeCell ref="AN20:AN21"/>
    <mergeCell ref="AO20:AO21"/>
    <mergeCell ref="AT22:AT23"/>
    <mergeCell ref="AN22:AN23"/>
    <mergeCell ref="AO22:AO23"/>
    <mergeCell ref="AP22:AP23"/>
    <mergeCell ref="AQ22:AQ23"/>
    <mergeCell ref="AR22:AR23"/>
    <mergeCell ref="AS22:AS23"/>
    <mergeCell ref="B1:AG1"/>
    <mergeCell ref="AH1:AS1"/>
    <mergeCell ref="S22:U22"/>
    <mergeCell ref="AL24:AL25"/>
    <mergeCell ref="AM24:AM25"/>
    <mergeCell ref="AN24:AN25"/>
    <mergeCell ref="AO24:AO25"/>
    <mergeCell ref="AP24:AP25"/>
    <mergeCell ref="AQ24:AQ25"/>
    <mergeCell ref="AI24:AI25"/>
    <mergeCell ref="AJ24:AJ25"/>
    <mergeCell ref="AK24:AK25"/>
    <mergeCell ref="B24:B25"/>
    <mergeCell ref="C24:C25"/>
    <mergeCell ref="D24:F24"/>
    <mergeCell ref="G24:I24"/>
    <mergeCell ref="J24:L24"/>
    <mergeCell ref="M24:O24"/>
    <mergeCell ref="P24:R24"/>
    <mergeCell ref="S24:U24"/>
    <mergeCell ref="AH22:AH23"/>
    <mergeCell ref="AI22:AI23"/>
    <mergeCell ref="AR24:AR25"/>
    <mergeCell ref="AS24:AS25"/>
    <mergeCell ref="AT24:AT25"/>
    <mergeCell ref="B22:B23"/>
    <mergeCell ref="C22:C23"/>
    <mergeCell ref="D22:F22"/>
    <mergeCell ref="G22:I22"/>
    <mergeCell ref="J22:L22"/>
    <mergeCell ref="AJ22:AJ23"/>
    <mergeCell ref="AK22:AK23"/>
    <mergeCell ref="AL22:AL23"/>
    <mergeCell ref="AM22:AM23"/>
    <mergeCell ref="V22:X22"/>
    <mergeCell ref="Y22:AA22"/>
    <mergeCell ref="AE22:AG22"/>
    <mergeCell ref="M22:O22"/>
    <mergeCell ref="P22:R22"/>
    <mergeCell ref="V24:X24"/>
    <mergeCell ref="Y24:AA24"/>
    <mergeCell ref="AB24:AD24"/>
    <mergeCell ref="AH24:AH25"/>
    <mergeCell ref="B20:B21"/>
    <mergeCell ref="C20:C21"/>
    <mergeCell ref="D20:F20"/>
    <mergeCell ref="G20:I20"/>
    <mergeCell ref="J20:L20"/>
    <mergeCell ref="M20:O20"/>
    <mergeCell ref="P20:R20"/>
    <mergeCell ref="AL18:AL19"/>
    <mergeCell ref="AM18:AM19"/>
    <mergeCell ref="AN18:AN19"/>
    <mergeCell ref="AO18:AO19"/>
    <mergeCell ref="AP18:AP19"/>
    <mergeCell ref="AQ18:AQ19"/>
    <mergeCell ref="AB18:AD18"/>
    <mergeCell ref="AE18:AG18"/>
    <mergeCell ref="AH18:AH19"/>
    <mergeCell ref="AI18:AI19"/>
    <mergeCell ref="AJ18:AJ19"/>
    <mergeCell ref="AK18:AK19"/>
    <mergeCell ref="AP20:AP21"/>
    <mergeCell ref="AQ20:AQ21"/>
    <mergeCell ref="AJ20:AJ21"/>
    <mergeCell ref="AK20:AK21"/>
    <mergeCell ref="AL20:AL21"/>
    <mergeCell ref="AM20:AM21"/>
    <mergeCell ref="S20:U20"/>
    <mergeCell ref="V20:X20"/>
    <mergeCell ref="AB20:AD20"/>
    <mergeCell ref="AE20:AG20"/>
    <mergeCell ref="AH20:AH21"/>
    <mergeCell ref="AI20:AI21"/>
    <mergeCell ref="AR14:AR15"/>
    <mergeCell ref="AS14:AS15"/>
    <mergeCell ref="AT14:AT15"/>
    <mergeCell ref="AN14:AN15"/>
    <mergeCell ref="AO14:AO15"/>
    <mergeCell ref="AT16:AT17"/>
    <mergeCell ref="B18:B19"/>
    <mergeCell ref="C18:C19"/>
    <mergeCell ref="D18:F18"/>
    <mergeCell ref="G18:I18"/>
    <mergeCell ref="J18:L18"/>
    <mergeCell ref="M18:O18"/>
    <mergeCell ref="P18:R18"/>
    <mergeCell ref="S18:U18"/>
    <mergeCell ref="Y18:AA18"/>
    <mergeCell ref="AN16:AN17"/>
    <mergeCell ref="AO16:AO17"/>
    <mergeCell ref="AP16:AP17"/>
    <mergeCell ref="AQ16:AQ17"/>
    <mergeCell ref="AR16:AR17"/>
    <mergeCell ref="AS16:AS17"/>
    <mergeCell ref="AH16:AH17"/>
    <mergeCell ref="AI16:AI17"/>
    <mergeCell ref="AJ16:AJ17"/>
    <mergeCell ref="AR18:AR19"/>
    <mergeCell ref="AS18:AS19"/>
    <mergeCell ref="AT18:AT19"/>
    <mergeCell ref="B16:B17"/>
    <mergeCell ref="C16:C17"/>
    <mergeCell ref="D16:F16"/>
    <mergeCell ref="G16:I16"/>
    <mergeCell ref="J16:L16"/>
    <mergeCell ref="AJ14:AJ15"/>
    <mergeCell ref="AK14:AK15"/>
    <mergeCell ref="AL14:AL15"/>
    <mergeCell ref="AM14:AM15"/>
    <mergeCell ref="V14:X14"/>
    <mergeCell ref="Y14:AA14"/>
    <mergeCell ref="AB14:AD14"/>
    <mergeCell ref="AE14:AG14"/>
    <mergeCell ref="AH14:AH15"/>
    <mergeCell ref="AI14:AI15"/>
    <mergeCell ref="V16:X16"/>
    <mergeCell ref="Y16:AA16"/>
    <mergeCell ref="AB16:AD16"/>
    <mergeCell ref="AE16:AG16"/>
    <mergeCell ref="AK16:AK17"/>
    <mergeCell ref="AL16:AL17"/>
    <mergeCell ref="AM16:AM17"/>
    <mergeCell ref="AS12:AS13"/>
    <mergeCell ref="AT12:AT13"/>
    <mergeCell ref="B10:B11"/>
    <mergeCell ref="C10:C11"/>
    <mergeCell ref="D10:F10"/>
    <mergeCell ref="G10:I10"/>
    <mergeCell ref="M10:O10"/>
    <mergeCell ref="P10:R10"/>
    <mergeCell ref="S10:U10"/>
    <mergeCell ref="M16:O16"/>
    <mergeCell ref="P16:R16"/>
    <mergeCell ref="B14:B15"/>
    <mergeCell ref="C14:C15"/>
    <mergeCell ref="D14:F14"/>
    <mergeCell ref="G14:I14"/>
    <mergeCell ref="J14:L14"/>
    <mergeCell ref="M14:O14"/>
    <mergeCell ref="S14:U14"/>
    <mergeCell ref="AL12:AL13"/>
    <mergeCell ref="AM12:AM13"/>
    <mergeCell ref="AN12:AN13"/>
    <mergeCell ref="AO12:AO13"/>
    <mergeCell ref="AP12:AP13"/>
    <mergeCell ref="AQ12:AQ13"/>
    <mergeCell ref="AB12:AD12"/>
    <mergeCell ref="AE12:AG12"/>
    <mergeCell ref="AH12:AH13"/>
    <mergeCell ref="AI12:AI13"/>
    <mergeCell ref="AJ12:AJ13"/>
    <mergeCell ref="AK12:AK13"/>
    <mergeCell ref="AP14:AP15"/>
    <mergeCell ref="AQ14:AQ15"/>
    <mergeCell ref="Y8:AA8"/>
    <mergeCell ref="AB8:AD8"/>
    <mergeCell ref="AE8:AG8"/>
    <mergeCell ref="AH8:AH9"/>
    <mergeCell ref="AI8:AI9"/>
    <mergeCell ref="V10:X10"/>
    <mergeCell ref="Y10:AA10"/>
    <mergeCell ref="AB10:AD10"/>
    <mergeCell ref="AE10:AG10"/>
    <mergeCell ref="AK10:AK11"/>
    <mergeCell ref="AL10:AL11"/>
    <mergeCell ref="AM10:AM11"/>
    <mergeCell ref="AT10:AT11"/>
    <mergeCell ref="B12:B13"/>
    <mergeCell ref="C12:C13"/>
    <mergeCell ref="D12:F12"/>
    <mergeCell ref="G12:I12"/>
    <mergeCell ref="J12:L12"/>
    <mergeCell ref="P12:R12"/>
    <mergeCell ref="S12:U12"/>
    <mergeCell ref="V12:X12"/>
    <mergeCell ref="Y12:AA12"/>
    <mergeCell ref="AN10:AN11"/>
    <mergeCell ref="AO10:AO11"/>
    <mergeCell ref="AP10:AP11"/>
    <mergeCell ref="AQ10:AQ11"/>
    <mergeCell ref="AR10:AR11"/>
    <mergeCell ref="AS10:AS11"/>
    <mergeCell ref="AH10:AH11"/>
    <mergeCell ref="AI10:AI11"/>
    <mergeCell ref="AJ10:AJ11"/>
    <mergeCell ref="AR12:AR13"/>
    <mergeCell ref="AT6:AT7"/>
    <mergeCell ref="B8:B9"/>
    <mergeCell ref="C8:C9"/>
    <mergeCell ref="D8:F8"/>
    <mergeCell ref="J8:L8"/>
    <mergeCell ref="M8:O8"/>
    <mergeCell ref="P8:R8"/>
    <mergeCell ref="S8:U8"/>
    <mergeCell ref="AL6:AL7"/>
    <mergeCell ref="AM6:AM7"/>
    <mergeCell ref="AN6:AN7"/>
    <mergeCell ref="AO6:AO7"/>
    <mergeCell ref="AP6:AP7"/>
    <mergeCell ref="AQ6:AQ7"/>
    <mergeCell ref="AB6:AD6"/>
    <mergeCell ref="AE6:AG6"/>
    <mergeCell ref="AH6:AH7"/>
    <mergeCell ref="AI6:AI7"/>
    <mergeCell ref="AJ6:AJ7"/>
    <mergeCell ref="AK6:AK7"/>
    <mergeCell ref="AP8:AP9"/>
    <mergeCell ref="AQ8:AQ9"/>
    <mergeCell ref="AR8:AR9"/>
    <mergeCell ref="AS8:AS9"/>
    <mergeCell ref="AT8:AT9"/>
    <mergeCell ref="AN8:AN9"/>
    <mergeCell ref="AO8:AO9"/>
    <mergeCell ref="AJ8:AJ9"/>
    <mergeCell ref="AK8:AK9"/>
    <mergeCell ref="AL8:AL9"/>
    <mergeCell ref="AM8:AM9"/>
    <mergeCell ref="V8:X8"/>
    <mergeCell ref="AH3:AS3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B6:B7"/>
    <mergeCell ref="C6:C7"/>
    <mergeCell ref="G6:I6"/>
    <mergeCell ref="J6:L6"/>
    <mergeCell ref="M6:O6"/>
    <mergeCell ref="P6:R6"/>
    <mergeCell ref="S6:U6"/>
    <mergeCell ref="V6:X6"/>
    <mergeCell ref="Y6:AA6"/>
    <mergeCell ref="AR6:AR7"/>
    <mergeCell ref="AS6:AS7"/>
    <mergeCell ref="AP29:AP30"/>
    <mergeCell ref="AE28:AG28"/>
    <mergeCell ref="B29:B30"/>
    <mergeCell ref="C29:C30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D28:F28"/>
    <mergeCell ref="G28:I28"/>
    <mergeCell ref="J28:L28"/>
    <mergeCell ref="M28:O28"/>
    <mergeCell ref="P28:R28"/>
    <mergeCell ref="S28:U28"/>
    <mergeCell ref="V28:X28"/>
    <mergeCell ref="Y28:AA28"/>
    <mergeCell ref="AB28:AD28"/>
    <mergeCell ref="AQ29:AQ30"/>
    <mergeCell ref="AR29:AR30"/>
    <mergeCell ref="AS29:AS30"/>
    <mergeCell ref="AT29:AT30"/>
    <mergeCell ref="B31:B32"/>
    <mergeCell ref="C31:C32"/>
    <mergeCell ref="D31:F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H29:AH30"/>
    <mergeCell ref="AI29:AI30"/>
    <mergeCell ref="AJ29:AJ30"/>
    <mergeCell ref="AK29:AK30"/>
    <mergeCell ref="AL29:AL30"/>
    <mergeCell ref="AM29:AM30"/>
    <mergeCell ref="AN29:AN30"/>
    <mergeCell ref="AO29:AO30"/>
    <mergeCell ref="AR31:AR32"/>
    <mergeCell ref="AS31:AS32"/>
    <mergeCell ref="AT31:AT32"/>
    <mergeCell ref="B33:B34"/>
    <mergeCell ref="C33:C34"/>
    <mergeCell ref="D33:F33"/>
    <mergeCell ref="G33:I33"/>
    <mergeCell ref="M33:O33"/>
    <mergeCell ref="P33:R33"/>
    <mergeCell ref="S33:U33"/>
    <mergeCell ref="V33:X33"/>
    <mergeCell ref="Y33:AA33"/>
    <mergeCell ref="AB33:AD33"/>
    <mergeCell ref="AE33:AG33"/>
    <mergeCell ref="AH33:AH34"/>
    <mergeCell ref="AI33:AI34"/>
    <mergeCell ref="AJ33:AJ34"/>
    <mergeCell ref="AK33:AK34"/>
    <mergeCell ref="AL33:AL34"/>
    <mergeCell ref="AM33:AM34"/>
    <mergeCell ref="AN33:AN34"/>
    <mergeCell ref="AO33:AO34"/>
    <mergeCell ref="AP33:AP34"/>
    <mergeCell ref="AQ33:AQ34"/>
    <mergeCell ref="AR33:AR34"/>
    <mergeCell ref="AS33:AS34"/>
    <mergeCell ref="AT33:AT34"/>
    <mergeCell ref="P35:R35"/>
    <mergeCell ref="S35:U35"/>
    <mergeCell ref="V35:X35"/>
    <mergeCell ref="Y35:AA35"/>
    <mergeCell ref="AB35:AD35"/>
    <mergeCell ref="AE35:AG35"/>
    <mergeCell ref="AH35:AH36"/>
    <mergeCell ref="AI35:AI36"/>
    <mergeCell ref="AJ35:AJ36"/>
    <mergeCell ref="AK35:AK36"/>
    <mergeCell ref="AL35:AL36"/>
    <mergeCell ref="AM35:AM36"/>
    <mergeCell ref="AQ31:AQ32"/>
    <mergeCell ref="AN35:AN36"/>
    <mergeCell ref="AO35:AO36"/>
    <mergeCell ref="AP35:AP36"/>
    <mergeCell ref="AQ35:AQ36"/>
    <mergeCell ref="AR35:AR36"/>
    <mergeCell ref="AS35:AS36"/>
    <mergeCell ref="AT35:AT36"/>
    <mergeCell ref="B37:B38"/>
    <mergeCell ref="C37:C38"/>
    <mergeCell ref="D37:F37"/>
    <mergeCell ref="G37:I37"/>
    <mergeCell ref="J37:L37"/>
    <mergeCell ref="M37:O37"/>
    <mergeCell ref="S37:U37"/>
    <mergeCell ref="V37:X37"/>
    <mergeCell ref="Y37:AA37"/>
    <mergeCell ref="AB37:AD37"/>
    <mergeCell ref="AE37:AG37"/>
    <mergeCell ref="AH37:AH38"/>
    <mergeCell ref="AI37:AI38"/>
    <mergeCell ref="AJ37:AJ38"/>
    <mergeCell ref="AK37:AK38"/>
    <mergeCell ref="AL37:AL38"/>
    <mergeCell ref="AM37:AM38"/>
    <mergeCell ref="AN37:AN38"/>
    <mergeCell ref="AO37:AO38"/>
    <mergeCell ref="AP37:AP38"/>
    <mergeCell ref="AQ37:AQ38"/>
    <mergeCell ref="AR37:AR38"/>
    <mergeCell ref="AS37:AS38"/>
    <mergeCell ref="AT37:AT38"/>
    <mergeCell ref="B35:B36"/>
    <mergeCell ref="C35:C36"/>
    <mergeCell ref="D35:F35"/>
    <mergeCell ref="G35:I35"/>
    <mergeCell ref="J35:L35"/>
    <mergeCell ref="AO39:AO40"/>
    <mergeCell ref="AP39:AP40"/>
    <mergeCell ref="AQ39:AQ40"/>
    <mergeCell ref="AR39:AR40"/>
    <mergeCell ref="AS39:AS40"/>
    <mergeCell ref="AT39:AT40"/>
    <mergeCell ref="B41:B42"/>
    <mergeCell ref="C41:C42"/>
    <mergeCell ref="D41:F41"/>
    <mergeCell ref="G41:I41"/>
    <mergeCell ref="J41:L41"/>
    <mergeCell ref="M41:O41"/>
    <mergeCell ref="P41:R41"/>
    <mergeCell ref="S41:U41"/>
    <mergeCell ref="Y41:AA41"/>
    <mergeCell ref="AB41:AD41"/>
    <mergeCell ref="AE41:AG41"/>
    <mergeCell ref="AH41:AH42"/>
    <mergeCell ref="AI41:AI42"/>
    <mergeCell ref="AJ41:AJ42"/>
    <mergeCell ref="AK41:AK42"/>
    <mergeCell ref="AL41:AL42"/>
    <mergeCell ref="AM41:AM42"/>
    <mergeCell ref="AN41:AN42"/>
    <mergeCell ref="AO41:AO42"/>
    <mergeCell ref="AP41:AP42"/>
    <mergeCell ref="AQ41:AQ42"/>
    <mergeCell ref="AR41:AR42"/>
    <mergeCell ref="AS41:AS42"/>
    <mergeCell ref="AT41:AT42"/>
    <mergeCell ref="B39:B40"/>
    <mergeCell ref="C39:C40"/>
    <mergeCell ref="C43:C44"/>
    <mergeCell ref="D43:F43"/>
    <mergeCell ref="G43:I43"/>
    <mergeCell ref="J43:L43"/>
    <mergeCell ref="M43:O43"/>
    <mergeCell ref="P43:R43"/>
    <mergeCell ref="S43:U43"/>
    <mergeCell ref="V43:X43"/>
    <mergeCell ref="AB43:AD43"/>
    <mergeCell ref="AE43:AG43"/>
    <mergeCell ref="AH43:AH44"/>
    <mergeCell ref="AI43:AI44"/>
    <mergeCell ref="AJ43:AJ44"/>
    <mergeCell ref="AK43:AK44"/>
    <mergeCell ref="AL43:AL44"/>
    <mergeCell ref="AM43:AM44"/>
    <mergeCell ref="AN39:AN40"/>
    <mergeCell ref="D39:F39"/>
    <mergeCell ref="G39:I39"/>
    <mergeCell ref="J39:L39"/>
    <mergeCell ref="M39:O39"/>
    <mergeCell ref="P39:R39"/>
    <mergeCell ref="V39:X39"/>
    <mergeCell ref="Y39:AA39"/>
    <mergeCell ref="AB39:AD39"/>
    <mergeCell ref="AE39:AG39"/>
    <mergeCell ref="AH39:AH40"/>
    <mergeCell ref="AI39:AI40"/>
    <mergeCell ref="AJ39:AJ40"/>
    <mergeCell ref="AK39:AK40"/>
    <mergeCell ref="AL39:AL40"/>
    <mergeCell ref="AM39:AM40"/>
    <mergeCell ref="AN43:AN44"/>
    <mergeCell ref="AO43:AO44"/>
    <mergeCell ref="AP43:AP44"/>
    <mergeCell ref="AQ43:AQ44"/>
    <mergeCell ref="AR43:AR44"/>
    <mergeCell ref="AS43:AS44"/>
    <mergeCell ref="AT43:AT44"/>
    <mergeCell ref="B45:B46"/>
    <mergeCell ref="C45:C46"/>
    <mergeCell ref="D45:F45"/>
    <mergeCell ref="G45:I45"/>
    <mergeCell ref="J45:L45"/>
    <mergeCell ref="M45:O45"/>
    <mergeCell ref="P45:R45"/>
    <mergeCell ref="S45:U45"/>
    <mergeCell ref="V45:X45"/>
    <mergeCell ref="Y45:AA45"/>
    <mergeCell ref="AE45:AG45"/>
    <mergeCell ref="AH45:AH46"/>
    <mergeCell ref="AI45:AI46"/>
    <mergeCell ref="AJ45:AJ46"/>
    <mergeCell ref="AK45:AK46"/>
    <mergeCell ref="AL45:AL46"/>
    <mergeCell ref="AM45:AM46"/>
    <mergeCell ref="AN45:AN46"/>
    <mergeCell ref="AO45:AO46"/>
    <mergeCell ref="AP45:AP46"/>
    <mergeCell ref="AQ45:AQ46"/>
    <mergeCell ref="AR45:AR46"/>
    <mergeCell ref="AS45:AS46"/>
    <mergeCell ref="AT45:AT46"/>
    <mergeCell ref="B43:B44"/>
    <mergeCell ref="B47:B48"/>
    <mergeCell ref="C47:C48"/>
    <mergeCell ref="D47:F47"/>
    <mergeCell ref="G47:I47"/>
    <mergeCell ref="J47:L47"/>
    <mergeCell ref="M47:O47"/>
    <mergeCell ref="P47:R47"/>
    <mergeCell ref="S47:U47"/>
    <mergeCell ref="V47:X47"/>
    <mergeCell ref="Y47:AA47"/>
    <mergeCell ref="AB47:AD47"/>
    <mergeCell ref="AH47:AH48"/>
    <mergeCell ref="AI47:AI48"/>
    <mergeCell ref="AJ47:AJ48"/>
    <mergeCell ref="AK47:AK48"/>
    <mergeCell ref="AL47:AL48"/>
    <mergeCell ref="AM47:AM48"/>
    <mergeCell ref="AN47:AN48"/>
    <mergeCell ref="AO47:AO48"/>
    <mergeCell ref="AP47:AP48"/>
    <mergeCell ref="AN52:AN53"/>
    <mergeCell ref="B52:B53"/>
    <mergeCell ref="C52:C53"/>
    <mergeCell ref="G52:I52"/>
    <mergeCell ref="J52:L52"/>
    <mergeCell ref="M52:O52"/>
    <mergeCell ref="P52:R52"/>
    <mergeCell ref="S52:U52"/>
    <mergeCell ref="V52:X52"/>
    <mergeCell ref="Y52:AA52"/>
    <mergeCell ref="AQ47:AQ48"/>
    <mergeCell ref="AR47:AR48"/>
    <mergeCell ref="AS47:AS48"/>
    <mergeCell ref="AT47:AT48"/>
    <mergeCell ref="D51:F51"/>
    <mergeCell ref="G51:I51"/>
    <mergeCell ref="J51:L51"/>
    <mergeCell ref="M51:O51"/>
    <mergeCell ref="P51:R51"/>
    <mergeCell ref="S51:U51"/>
    <mergeCell ref="V51:X51"/>
    <mergeCell ref="Y51:AA51"/>
    <mergeCell ref="AB51:AD51"/>
    <mergeCell ref="AE51:AG51"/>
    <mergeCell ref="AO52:AO53"/>
    <mergeCell ref="AP52:AP53"/>
    <mergeCell ref="AQ52:AQ53"/>
    <mergeCell ref="AR52:AR53"/>
    <mergeCell ref="AS52:AS53"/>
    <mergeCell ref="AT52:AT53"/>
    <mergeCell ref="B54:B55"/>
    <mergeCell ref="C54:C55"/>
    <mergeCell ref="D54:F54"/>
    <mergeCell ref="J54:L54"/>
    <mergeCell ref="M54:O54"/>
    <mergeCell ref="P54:R54"/>
    <mergeCell ref="S54:U54"/>
    <mergeCell ref="V54:X54"/>
    <mergeCell ref="Y54:AA54"/>
    <mergeCell ref="AB54:AD54"/>
    <mergeCell ref="AE54:AG54"/>
    <mergeCell ref="AH54:AH55"/>
    <mergeCell ref="AI54:AI55"/>
    <mergeCell ref="AJ54:AJ55"/>
    <mergeCell ref="AK54:AK55"/>
    <mergeCell ref="AL54:AL55"/>
    <mergeCell ref="AM54:AM55"/>
    <mergeCell ref="AN54:AN55"/>
    <mergeCell ref="AB52:AD52"/>
    <mergeCell ref="AE52:AG52"/>
    <mergeCell ref="AH52:AH53"/>
    <mergeCell ref="AI52:AI53"/>
    <mergeCell ref="AJ52:AJ53"/>
    <mergeCell ref="AK52:AK53"/>
    <mergeCell ref="AL52:AL53"/>
    <mergeCell ref="AM52:AM53"/>
    <mergeCell ref="AO54:AO55"/>
    <mergeCell ref="AP54:AP55"/>
    <mergeCell ref="AQ54:AQ55"/>
    <mergeCell ref="AR54:AR55"/>
    <mergeCell ref="AS54:AS55"/>
    <mergeCell ref="B56:B57"/>
    <mergeCell ref="C56:C57"/>
    <mergeCell ref="D56:F56"/>
    <mergeCell ref="G56:I56"/>
    <mergeCell ref="M56:O56"/>
    <mergeCell ref="P56:R56"/>
    <mergeCell ref="S56:U56"/>
    <mergeCell ref="V56:X56"/>
    <mergeCell ref="Y56:AA56"/>
    <mergeCell ref="AB56:AD56"/>
    <mergeCell ref="AE56:AG56"/>
    <mergeCell ref="AH56:AH57"/>
    <mergeCell ref="AI56:AI57"/>
    <mergeCell ref="AJ56:AJ57"/>
    <mergeCell ref="AK56:AK57"/>
    <mergeCell ref="AL56:AL57"/>
    <mergeCell ref="AM56:AM57"/>
    <mergeCell ref="C58:C59"/>
    <mergeCell ref="D58:F58"/>
    <mergeCell ref="G58:I58"/>
    <mergeCell ref="J58:L58"/>
    <mergeCell ref="P58:R58"/>
    <mergeCell ref="S58:U58"/>
    <mergeCell ref="V58:X58"/>
    <mergeCell ref="Y58:AA58"/>
    <mergeCell ref="AB58:AD58"/>
    <mergeCell ref="AE58:AG58"/>
    <mergeCell ref="AH58:AH59"/>
    <mergeCell ref="AI58:AI59"/>
    <mergeCell ref="AJ58:AJ59"/>
    <mergeCell ref="AK58:AK59"/>
    <mergeCell ref="AL58:AL59"/>
    <mergeCell ref="AM58:AM59"/>
    <mergeCell ref="AT54:AT55"/>
    <mergeCell ref="AN56:AN57"/>
    <mergeCell ref="AO56:AO57"/>
    <mergeCell ref="AP56:AP57"/>
    <mergeCell ref="AQ56:AQ57"/>
    <mergeCell ref="AR56:AR57"/>
    <mergeCell ref="AS56:AS57"/>
    <mergeCell ref="AT56:AT57"/>
    <mergeCell ref="AN58:AN59"/>
    <mergeCell ref="AO58:AO59"/>
    <mergeCell ref="AP58:AP59"/>
    <mergeCell ref="AQ58:AQ59"/>
    <mergeCell ref="AR58:AR59"/>
    <mergeCell ref="AS58:AS59"/>
    <mergeCell ref="AT58:AT59"/>
    <mergeCell ref="B60:B61"/>
    <mergeCell ref="C60:C61"/>
    <mergeCell ref="D60:F60"/>
    <mergeCell ref="G60:I60"/>
    <mergeCell ref="J60:L60"/>
    <mergeCell ref="M60:O60"/>
    <mergeCell ref="S60:U60"/>
    <mergeCell ref="V60:X60"/>
    <mergeCell ref="Y60:AA60"/>
    <mergeCell ref="AB60:AD60"/>
    <mergeCell ref="AE60:AG60"/>
    <mergeCell ref="AH60:AH61"/>
    <mergeCell ref="AI60:AI61"/>
    <mergeCell ref="AJ60:AJ61"/>
    <mergeCell ref="AK60:AK61"/>
    <mergeCell ref="AL60:AL61"/>
    <mergeCell ref="AM60:AM61"/>
    <mergeCell ref="AN60:AN61"/>
    <mergeCell ref="AO60:AO61"/>
    <mergeCell ref="AP60:AP61"/>
    <mergeCell ref="AQ60:AQ61"/>
    <mergeCell ref="AR60:AR61"/>
    <mergeCell ref="AS60:AS61"/>
    <mergeCell ref="AT60:AT61"/>
    <mergeCell ref="B58:B59"/>
    <mergeCell ref="AO62:AO63"/>
    <mergeCell ref="AP62:AP63"/>
    <mergeCell ref="AQ62:AQ63"/>
    <mergeCell ref="AR62:AR63"/>
    <mergeCell ref="AS62:AS63"/>
    <mergeCell ref="AT62:AT63"/>
    <mergeCell ref="B64:B65"/>
    <mergeCell ref="C64:C65"/>
    <mergeCell ref="D64:F64"/>
    <mergeCell ref="G64:I64"/>
    <mergeCell ref="J64:L64"/>
    <mergeCell ref="M64:O64"/>
    <mergeCell ref="P64:R64"/>
    <mergeCell ref="S64:U64"/>
    <mergeCell ref="Y64:AA64"/>
    <mergeCell ref="AB64:AD64"/>
    <mergeCell ref="AE64:AG64"/>
    <mergeCell ref="AH64:AH65"/>
    <mergeCell ref="AI64:AI65"/>
    <mergeCell ref="AJ64:AJ65"/>
    <mergeCell ref="AK64:AK65"/>
    <mergeCell ref="AL64:AL65"/>
    <mergeCell ref="AM64:AM65"/>
    <mergeCell ref="AN64:AN65"/>
    <mergeCell ref="AO64:AO65"/>
    <mergeCell ref="AP64:AP65"/>
    <mergeCell ref="AQ64:AQ65"/>
    <mergeCell ref="AR64:AR65"/>
    <mergeCell ref="AS64:AS65"/>
    <mergeCell ref="AT64:AT65"/>
    <mergeCell ref="B62:B63"/>
    <mergeCell ref="C62:C63"/>
    <mergeCell ref="C66:C67"/>
    <mergeCell ref="D66:F66"/>
    <mergeCell ref="G66:I66"/>
    <mergeCell ref="J66:L66"/>
    <mergeCell ref="M66:O66"/>
    <mergeCell ref="P66:R66"/>
    <mergeCell ref="S66:U66"/>
    <mergeCell ref="V66:X66"/>
    <mergeCell ref="AB66:AD66"/>
    <mergeCell ref="AE66:AG66"/>
    <mergeCell ref="AH66:AH67"/>
    <mergeCell ref="AI66:AI67"/>
    <mergeCell ref="AJ66:AJ67"/>
    <mergeCell ref="AK66:AK67"/>
    <mergeCell ref="AL66:AL67"/>
    <mergeCell ref="AM66:AM67"/>
    <mergeCell ref="AN62:AN63"/>
    <mergeCell ref="D62:F62"/>
    <mergeCell ref="G62:I62"/>
    <mergeCell ref="J62:L62"/>
    <mergeCell ref="M62:O62"/>
    <mergeCell ref="P62:R62"/>
    <mergeCell ref="V62:X62"/>
    <mergeCell ref="Y62:AA62"/>
    <mergeCell ref="AB62:AD62"/>
    <mergeCell ref="AE62:AG62"/>
    <mergeCell ref="AH62:AH63"/>
    <mergeCell ref="AI62:AI63"/>
    <mergeCell ref="AJ62:AJ63"/>
    <mergeCell ref="AK62:AK63"/>
    <mergeCell ref="AL62:AL63"/>
    <mergeCell ref="AM62:AM63"/>
    <mergeCell ref="AN66:AN67"/>
    <mergeCell ref="AO66:AO67"/>
    <mergeCell ref="AP66:AP67"/>
    <mergeCell ref="AQ66:AQ67"/>
    <mergeCell ref="AR66:AR67"/>
    <mergeCell ref="AS66:AS67"/>
    <mergeCell ref="AT66:AT67"/>
    <mergeCell ref="B68:B69"/>
    <mergeCell ref="C68:C69"/>
    <mergeCell ref="D68:F68"/>
    <mergeCell ref="G68:I68"/>
    <mergeCell ref="J68:L68"/>
    <mergeCell ref="M68:O68"/>
    <mergeCell ref="P68:R68"/>
    <mergeCell ref="S68:U68"/>
    <mergeCell ref="V68:X68"/>
    <mergeCell ref="Y68:AA68"/>
    <mergeCell ref="AE68:AG68"/>
    <mergeCell ref="AH68:AH69"/>
    <mergeCell ref="AI68:AI69"/>
    <mergeCell ref="AJ68:AJ69"/>
    <mergeCell ref="AK68:AK69"/>
    <mergeCell ref="AL68:AL69"/>
    <mergeCell ref="AM68:AM69"/>
    <mergeCell ref="AN68:AN69"/>
    <mergeCell ref="AO68:AO69"/>
    <mergeCell ref="AP68:AP69"/>
    <mergeCell ref="AQ68:AQ69"/>
    <mergeCell ref="AR68:AR69"/>
    <mergeCell ref="AS68:AS69"/>
    <mergeCell ref="AT68:AT69"/>
    <mergeCell ref="B66:B67"/>
    <mergeCell ref="B70:B71"/>
    <mergeCell ref="C70:C71"/>
    <mergeCell ref="D70:F70"/>
    <mergeCell ref="G70:I70"/>
    <mergeCell ref="J70:L70"/>
    <mergeCell ref="M70:O70"/>
    <mergeCell ref="P70:R70"/>
    <mergeCell ref="S70:U70"/>
    <mergeCell ref="V70:X70"/>
    <mergeCell ref="Y70:AA70"/>
    <mergeCell ref="AB70:AD70"/>
    <mergeCell ref="AH70:AH71"/>
    <mergeCell ref="AI70:AI71"/>
    <mergeCell ref="AJ70:AJ71"/>
    <mergeCell ref="AK70:AK71"/>
    <mergeCell ref="AL70:AL71"/>
    <mergeCell ref="AM70:AM71"/>
    <mergeCell ref="AN70:AN71"/>
    <mergeCell ref="AO70:AO71"/>
    <mergeCell ref="AP70:AP71"/>
    <mergeCell ref="AQ70:AQ71"/>
    <mergeCell ref="AR70:AR71"/>
    <mergeCell ref="AS70:AS71"/>
    <mergeCell ref="AT70:AT71"/>
    <mergeCell ref="D74:F74"/>
    <mergeCell ref="G74:I74"/>
    <mergeCell ref="J74:L74"/>
    <mergeCell ref="M74:O74"/>
    <mergeCell ref="P74:R74"/>
    <mergeCell ref="S74:U74"/>
    <mergeCell ref="V74:X74"/>
    <mergeCell ref="Y74:AA74"/>
    <mergeCell ref="AB74:AD74"/>
    <mergeCell ref="AE74:AG74"/>
    <mergeCell ref="AO75:AO76"/>
    <mergeCell ref="AP75:AP76"/>
    <mergeCell ref="AQ75:AQ76"/>
    <mergeCell ref="AR75:AR76"/>
    <mergeCell ref="AS75:AS76"/>
    <mergeCell ref="AT75:AT76"/>
    <mergeCell ref="D77:F77"/>
    <mergeCell ref="J77:L77"/>
    <mergeCell ref="M77:O77"/>
    <mergeCell ref="P77:R77"/>
    <mergeCell ref="S77:U77"/>
    <mergeCell ref="V77:X77"/>
    <mergeCell ref="Y77:AA77"/>
    <mergeCell ref="AB77:AD77"/>
    <mergeCell ref="AE77:AG77"/>
    <mergeCell ref="AH77:AH78"/>
    <mergeCell ref="AI77:AI78"/>
    <mergeCell ref="AJ77:AJ78"/>
    <mergeCell ref="AK77:AK78"/>
    <mergeCell ref="AL77:AL78"/>
    <mergeCell ref="AM77:AM78"/>
    <mergeCell ref="AN75:AN76"/>
    <mergeCell ref="B75:B76"/>
    <mergeCell ref="C75:C76"/>
    <mergeCell ref="G75:I75"/>
    <mergeCell ref="J75:L75"/>
    <mergeCell ref="M75:O75"/>
    <mergeCell ref="P75:R75"/>
    <mergeCell ref="S75:U75"/>
    <mergeCell ref="V75:X75"/>
    <mergeCell ref="Y75:AA75"/>
    <mergeCell ref="AB75:AD75"/>
    <mergeCell ref="AE75:AG75"/>
    <mergeCell ref="AH75:AH76"/>
    <mergeCell ref="AI75:AI76"/>
    <mergeCell ref="AJ75:AJ76"/>
    <mergeCell ref="AK75:AK76"/>
    <mergeCell ref="AL75:AL76"/>
    <mergeCell ref="AM75:AM76"/>
    <mergeCell ref="AO77:AO78"/>
    <mergeCell ref="AP77:AP78"/>
    <mergeCell ref="AQ77:AQ78"/>
    <mergeCell ref="AR77:AR78"/>
    <mergeCell ref="AS77:AS78"/>
    <mergeCell ref="B79:B80"/>
    <mergeCell ref="C79:C80"/>
    <mergeCell ref="D79:F79"/>
    <mergeCell ref="G79:I79"/>
    <mergeCell ref="M79:O79"/>
    <mergeCell ref="P79:R79"/>
    <mergeCell ref="S79:U79"/>
    <mergeCell ref="V79:X79"/>
    <mergeCell ref="Y79:AA79"/>
    <mergeCell ref="AB79:AD79"/>
    <mergeCell ref="AE79:AG79"/>
    <mergeCell ref="AH79:AH80"/>
    <mergeCell ref="AI79:AI80"/>
    <mergeCell ref="AJ79:AJ80"/>
    <mergeCell ref="AK79:AK80"/>
    <mergeCell ref="AL79:AL80"/>
    <mergeCell ref="AM79:AM80"/>
    <mergeCell ref="B77:B78"/>
    <mergeCell ref="C77:C78"/>
    <mergeCell ref="C81:C82"/>
    <mergeCell ref="D81:F81"/>
    <mergeCell ref="G81:I81"/>
    <mergeCell ref="J81:L81"/>
    <mergeCell ref="P81:R81"/>
    <mergeCell ref="S81:U81"/>
    <mergeCell ref="V81:X81"/>
    <mergeCell ref="Y81:AA81"/>
    <mergeCell ref="AB81:AD81"/>
    <mergeCell ref="AE81:AG81"/>
    <mergeCell ref="AH81:AH82"/>
    <mergeCell ref="AI81:AI82"/>
    <mergeCell ref="AJ81:AJ82"/>
    <mergeCell ref="AK81:AK82"/>
    <mergeCell ref="AL81:AL82"/>
    <mergeCell ref="AM81:AM82"/>
    <mergeCell ref="AT77:AT78"/>
    <mergeCell ref="AN79:AN80"/>
    <mergeCell ref="AO79:AO80"/>
    <mergeCell ref="AP79:AP80"/>
    <mergeCell ref="AQ79:AQ80"/>
    <mergeCell ref="AR79:AR80"/>
    <mergeCell ref="AS79:AS80"/>
    <mergeCell ref="AT79:AT80"/>
    <mergeCell ref="AN81:AN82"/>
    <mergeCell ref="AO81:AO82"/>
    <mergeCell ref="AP81:AP82"/>
    <mergeCell ref="AQ81:AQ82"/>
    <mergeCell ref="AR81:AR82"/>
    <mergeCell ref="AS81:AS82"/>
    <mergeCell ref="AT81:AT82"/>
    <mergeCell ref="AN77:AN78"/>
    <mergeCell ref="B83:B84"/>
    <mergeCell ref="C83:C84"/>
    <mergeCell ref="D83:F83"/>
    <mergeCell ref="G83:I83"/>
    <mergeCell ref="J83:L83"/>
    <mergeCell ref="M83:O83"/>
    <mergeCell ref="S83:U83"/>
    <mergeCell ref="V83:X83"/>
    <mergeCell ref="Y83:AA83"/>
    <mergeCell ref="AB83:AD83"/>
    <mergeCell ref="AE83:AG83"/>
    <mergeCell ref="AH83:AH84"/>
    <mergeCell ref="AI83:AI84"/>
    <mergeCell ref="AJ83:AJ84"/>
    <mergeCell ref="AK83:AK84"/>
    <mergeCell ref="AL83:AL84"/>
    <mergeCell ref="AM83:AM84"/>
    <mergeCell ref="AN83:AN84"/>
    <mergeCell ref="AO83:AO84"/>
    <mergeCell ref="AP83:AP84"/>
    <mergeCell ref="AQ83:AQ84"/>
    <mergeCell ref="AR83:AR84"/>
    <mergeCell ref="AS83:AS84"/>
    <mergeCell ref="AT83:AT84"/>
    <mergeCell ref="B81:B82"/>
    <mergeCell ref="AO85:AO86"/>
    <mergeCell ref="AP85:AP86"/>
    <mergeCell ref="AQ85:AQ86"/>
    <mergeCell ref="AR85:AR86"/>
    <mergeCell ref="AS85:AS86"/>
    <mergeCell ref="AT85:AT86"/>
    <mergeCell ref="B87:B88"/>
    <mergeCell ref="C87:C88"/>
    <mergeCell ref="D87:F87"/>
    <mergeCell ref="G87:I87"/>
    <mergeCell ref="J87:L87"/>
    <mergeCell ref="M87:O87"/>
    <mergeCell ref="P87:R87"/>
    <mergeCell ref="S87:U87"/>
    <mergeCell ref="Y87:AA87"/>
    <mergeCell ref="AB87:AD87"/>
    <mergeCell ref="AE87:AG87"/>
    <mergeCell ref="AH87:AH88"/>
    <mergeCell ref="AI87:AI88"/>
    <mergeCell ref="AJ87:AJ88"/>
    <mergeCell ref="AK87:AK88"/>
    <mergeCell ref="AL87:AL88"/>
    <mergeCell ref="AM87:AM88"/>
    <mergeCell ref="AN87:AN88"/>
    <mergeCell ref="AO87:AO88"/>
    <mergeCell ref="AP87:AP88"/>
    <mergeCell ref="AQ87:AQ88"/>
    <mergeCell ref="AR87:AR88"/>
    <mergeCell ref="AS87:AS88"/>
    <mergeCell ref="AT87:AT88"/>
    <mergeCell ref="B85:B86"/>
    <mergeCell ref="C85:C86"/>
    <mergeCell ref="C89:C90"/>
    <mergeCell ref="D89:F89"/>
    <mergeCell ref="G89:I89"/>
    <mergeCell ref="J89:L89"/>
    <mergeCell ref="M89:O89"/>
    <mergeCell ref="P89:R89"/>
    <mergeCell ref="S89:U89"/>
    <mergeCell ref="V89:X89"/>
    <mergeCell ref="AB89:AD89"/>
    <mergeCell ref="AE89:AG89"/>
    <mergeCell ref="AH89:AH90"/>
    <mergeCell ref="AI89:AI90"/>
    <mergeCell ref="AJ89:AJ90"/>
    <mergeCell ref="AK89:AK90"/>
    <mergeCell ref="AL89:AL90"/>
    <mergeCell ref="AM89:AM90"/>
    <mergeCell ref="AN85:AN86"/>
    <mergeCell ref="D85:F85"/>
    <mergeCell ref="G85:I85"/>
    <mergeCell ref="J85:L85"/>
    <mergeCell ref="M85:O85"/>
    <mergeCell ref="P85:R85"/>
    <mergeCell ref="V85:X85"/>
    <mergeCell ref="Y85:AA85"/>
    <mergeCell ref="AB85:AD85"/>
    <mergeCell ref="AE85:AG85"/>
    <mergeCell ref="AH85:AH86"/>
    <mergeCell ref="AI85:AI86"/>
    <mergeCell ref="AJ85:AJ86"/>
    <mergeCell ref="AK85:AK86"/>
    <mergeCell ref="AL85:AL86"/>
    <mergeCell ref="AM85:AM86"/>
    <mergeCell ref="AN89:AN90"/>
    <mergeCell ref="AO89:AO90"/>
    <mergeCell ref="AP89:AP90"/>
    <mergeCell ref="AQ89:AQ90"/>
    <mergeCell ref="AR89:AR90"/>
    <mergeCell ref="AS89:AS90"/>
    <mergeCell ref="AT89:AT90"/>
    <mergeCell ref="B91:B92"/>
    <mergeCell ref="C91:C92"/>
    <mergeCell ref="D91:F91"/>
    <mergeCell ref="G91:I91"/>
    <mergeCell ref="J91:L91"/>
    <mergeCell ref="M91:O91"/>
    <mergeCell ref="P91:R91"/>
    <mergeCell ref="S91:U91"/>
    <mergeCell ref="V91:X91"/>
    <mergeCell ref="Y91:AA91"/>
    <mergeCell ref="AE91:AG91"/>
    <mergeCell ref="AH91:AH92"/>
    <mergeCell ref="AI91:AI92"/>
    <mergeCell ref="AJ91:AJ92"/>
    <mergeCell ref="AK91:AK92"/>
    <mergeCell ref="AL91:AL92"/>
    <mergeCell ref="AM91:AM92"/>
    <mergeCell ref="AN91:AN92"/>
    <mergeCell ref="AO91:AO92"/>
    <mergeCell ref="AP91:AP92"/>
    <mergeCell ref="AQ91:AQ92"/>
    <mergeCell ref="AR91:AR92"/>
    <mergeCell ref="AS91:AS92"/>
    <mergeCell ref="AT91:AT92"/>
    <mergeCell ref="B89:B90"/>
    <mergeCell ref="B93:B94"/>
    <mergeCell ref="C93:C94"/>
    <mergeCell ref="D93:F93"/>
    <mergeCell ref="G93:I93"/>
    <mergeCell ref="J93:L93"/>
    <mergeCell ref="M93:O93"/>
    <mergeCell ref="P93:R93"/>
    <mergeCell ref="S93:U93"/>
    <mergeCell ref="V93:X93"/>
    <mergeCell ref="Y93:AA93"/>
    <mergeCell ref="AB93:AD93"/>
    <mergeCell ref="AH93:AH94"/>
    <mergeCell ref="AI93:AI94"/>
    <mergeCell ref="AJ93:AJ94"/>
    <mergeCell ref="AK93:AK94"/>
    <mergeCell ref="AL93:AL94"/>
    <mergeCell ref="AM93:AM94"/>
    <mergeCell ref="AN93:AN94"/>
    <mergeCell ref="AO93:AO94"/>
    <mergeCell ref="AP93:AP94"/>
    <mergeCell ref="AQ93:AQ94"/>
    <mergeCell ref="AR93:AR94"/>
    <mergeCell ref="AS93:AS94"/>
    <mergeCell ref="AT93:AT94"/>
    <mergeCell ref="D97:F97"/>
    <mergeCell ref="G97:I97"/>
    <mergeCell ref="J97:L97"/>
    <mergeCell ref="M97:O97"/>
    <mergeCell ref="P97:R97"/>
    <mergeCell ref="S97:U97"/>
    <mergeCell ref="V97:X97"/>
    <mergeCell ref="Y97:AA97"/>
    <mergeCell ref="AB97:AD97"/>
    <mergeCell ref="AE97:AG97"/>
    <mergeCell ref="AO98:AO99"/>
    <mergeCell ref="AP98:AP99"/>
    <mergeCell ref="AQ98:AQ99"/>
    <mergeCell ref="AR98:AR99"/>
    <mergeCell ref="AS98:AS99"/>
    <mergeCell ref="AT98:AT99"/>
    <mergeCell ref="D100:F100"/>
    <mergeCell ref="J100:L100"/>
    <mergeCell ref="M100:O100"/>
    <mergeCell ref="P100:R100"/>
    <mergeCell ref="S100:U100"/>
    <mergeCell ref="V100:X100"/>
    <mergeCell ref="Y100:AA100"/>
    <mergeCell ref="AB100:AD100"/>
    <mergeCell ref="AE100:AG100"/>
    <mergeCell ref="AH100:AH101"/>
    <mergeCell ref="AI100:AI101"/>
    <mergeCell ref="AJ100:AJ101"/>
    <mergeCell ref="AK100:AK101"/>
    <mergeCell ref="AL100:AL101"/>
    <mergeCell ref="AM100:AM101"/>
    <mergeCell ref="AN98:AN99"/>
    <mergeCell ref="B98:B99"/>
    <mergeCell ref="C98:C99"/>
    <mergeCell ref="G98:I98"/>
    <mergeCell ref="J98:L98"/>
    <mergeCell ref="M98:O98"/>
    <mergeCell ref="P98:R98"/>
    <mergeCell ref="S98:U98"/>
    <mergeCell ref="V98:X98"/>
    <mergeCell ref="Y98:AA98"/>
    <mergeCell ref="AB98:AD98"/>
    <mergeCell ref="AE98:AG98"/>
    <mergeCell ref="AH98:AH99"/>
    <mergeCell ref="AI98:AI99"/>
    <mergeCell ref="AJ98:AJ99"/>
    <mergeCell ref="AK98:AK99"/>
    <mergeCell ref="AL98:AL99"/>
    <mergeCell ref="AM98:AM99"/>
    <mergeCell ref="AO100:AO101"/>
    <mergeCell ref="AP100:AP101"/>
    <mergeCell ref="AQ100:AQ101"/>
    <mergeCell ref="AR100:AR101"/>
    <mergeCell ref="AS100:AS101"/>
    <mergeCell ref="B102:B103"/>
    <mergeCell ref="C102:C103"/>
    <mergeCell ref="D102:F102"/>
    <mergeCell ref="G102:I102"/>
    <mergeCell ref="M102:O102"/>
    <mergeCell ref="P102:R102"/>
    <mergeCell ref="S102:U102"/>
    <mergeCell ref="V102:X102"/>
    <mergeCell ref="Y102:AA102"/>
    <mergeCell ref="AB102:AD102"/>
    <mergeCell ref="AE102:AG102"/>
    <mergeCell ref="AH102:AH103"/>
    <mergeCell ref="AI102:AI103"/>
    <mergeCell ref="AJ102:AJ103"/>
    <mergeCell ref="AK102:AK103"/>
    <mergeCell ref="AL102:AL103"/>
    <mergeCell ref="AM102:AM103"/>
    <mergeCell ref="B100:B101"/>
    <mergeCell ref="C100:C101"/>
    <mergeCell ref="C104:C105"/>
    <mergeCell ref="D104:F104"/>
    <mergeCell ref="G104:I104"/>
    <mergeCell ref="J104:L104"/>
    <mergeCell ref="P104:R104"/>
    <mergeCell ref="S104:U104"/>
    <mergeCell ref="V104:X104"/>
    <mergeCell ref="Y104:AA104"/>
    <mergeCell ref="AB104:AD104"/>
    <mergeCell ref="AE104:AG104"/>
    <mergeCell ref="AH104:AH105"/>
    <mergeCell ref="AI104:AI105"/>
    <mergeCell ref="AJ104:AJ105"/>
    <mergeCell ref="AK104:AK105"/>
    <mergeCell ref="AL104:AL105"/>
    <mergeCell ref="AM104:AM105"/>
    <mergeCell ref="AT100:AT101"/>
    <mergeCell ref="AN102:AN103"/>
    <mergeCell ref="AO102:AO103"/>
    <mergeCell ref="AP102:AP103"/>
    <mergeCell ref="AQ102:AQ103"/>
    <mergeCell ref="AR102:AR103"/>
    <mergeCell ref="AS102:AS103"/>
    <mergeCell ref="AT102:AT103"/>
    <mergeCell ref="AN104:AN105"/>
    <mergeCell ref="AO104:AO105"/>
    <mergeCell ref="AP104:AP105"/>
    <mergeCell ref="AQ104:AQ105"/>
    <mergeCell ref="AR104:AR105"/>
    <mergeCell ref="AS104:AS105"/>
    <mergeCell ref="AT104:AT105"/>
    <mergeCell ref="AN100:AN101"/>
    <mergeCell ref="B106:B107"/>
    <mergeCell ref="C106:C107"/>
    <mergeCell ref="D106:F106"/>
    <mergeCell ref="G106:I106"/>
    <mergeCell ref="J106:L106"/>
    <mergeCell ref="M106:O106"/>
    <mergeCell ref="S106:U106"/>
    <mergeCell ref="V106:X106"/>
    <mergeCell ref="Y106:AA106"/>
    <mergeCell ref="AB106:AD106"/>
    <mergeCell ref="AE106:AG106"/>
    <mergeCell ref="AH106:AH107"/>
    <mergeCell ref="AI106:AI107"/>
    <mergeCell ref="AJ106:AJ107"/>
    <mergeCell ref="AK106:AK107"/>
    <mergeCell ref="AL106:AL107"/>
    <mergeCell ref="AM106:AM107"/>
    <mergeCell ref="AN106:AN107"/>
    <mergeCell ref="AO106:AO107"/>
    <mergeCell ref="AP106:AP107"/>
    <mergeCell ref="AQ106:AQ107"/>
    <mergeCell ref="AR106:AR107"/>
    <mergeCell ref="AS106:AS107"/>
    <mergeCell ref="AT106:AT107"/>
    <mergeCell ref="B104:B105"/>
    <mergeCell ref="AO108:AO109"/>
    <mergeCell ref="AP108:AP109"/>
    <mergeCell ref="AQ108:AQ109"/>
    <mergeCell ref="AR108:AR109"/>
    <mergeCell ref="AS108:AS109"/>
    <mergeCell ref="AT108:AT109"/>
    <mergeCell ref="B110:B111"/>
    <mergeCell ref="C110:C111"/>
    <mergeCell ref="D110:F110"/>
    <mergeCell ref="G110:I110"/>
    <mergeCell ref="J110:L110"/>
    <mergeCell ref="M110:O110"/>
    <mergeCell ref="P110:R110"/>
    <mergeCell ref="S110:U110"/>
    <mergeCell ref="Y110:AA110"/>
    <mergeCell ref="AB110:AD110"/>
    <mergeCell ref="AE110:AG110"/>
    <mergeCell ref="AH110:AH111"/>
    <mergeCell ref="AI110:AI111"/>
    <mergeCell ref="AJ110:AJ111"/>
    <mergeCell ref="AK110:AK111"/>
    <mergeCell ref="AL110:AL111"/>
    <mergeCell ref="AM110:AM111"/>
    <mergeCell ref="AN110:AN111"/>
    <mergeCell ref="AO110:AO111"/>
    <mergeCell ref="AP110:AP111"/>
    <mergeCell ref="AQ110:AQ111"/>
    <mergeCell ref="AR110:AR111"/>
    <mergeCell ref="AS110:AS111"/>
    <mergeCell ref="AT110:AT111"/>
    <mergeCell ref="B108:B109"/>
    <mergeCell ref="C108:C109"/>
    <mergeCell ref="C112:C113"/>
    <mergeCell ref="D112:F112"/>
    <mergeCell ref="G112:I112"/>
    <mergeCell ref="J112:L112"/>
    <mergeCell ref="M112:O112"/>
    <mergeCell ref="P112:R112"/>
    <mergeCell ref="S112:U112"/>
    <mergeCell ref="V112:X112"/>
    <mergeCell ref="AB112:AD112"/>
    <mergeCell ref="AE112:AG112"/>
    <mergeCell ref="AH112:AH113"/>
    <mergeCell ref="AI112:AI113"/>
    <mergeCell ref="AJ112:AJ113"/>
    <mergeCell ref="AK112:AK113"/>
    <mergeCell ref="AL112:AL113"/>
    <mergeCell ref="AM112:AM113"/>
    <mergeCell ref="AN108:AN109"/>
    <mergeCell ref="D108:F108"/>
    <mergeCell ref="G108:I108"/>
    <mergeCell ref="J108:L108"/>
    <mergeCell ref="M108:O108"/>
    <mergeCell ref="P108:R108"/>
    <mergeCell ref="V108:X108"/>
    <mergeCell ref="Y108:AA108"/>
    <mergeCell ref="AB108:AD108"/>
    <mergeCell ref="AE108:AG108"/>
    <mergeCell ref="AH108:AH109"/>
    <mergeCell ref="AI108:AI109"/>
    <mergeCell ref="AJ108:AJ109"/>
    <mergeCell ref="AK108:AK109"/>
    <mergeCell ref="AL108:AL109"/>
    <mergeCell ref="AM108:AM109"/>
    <mergeCell ref="AN112:AN113"/>
    <mergeCell ref="AO112:AO113"/>
    <mergeCell ref="AP112:AP113"/>
    <mergeCell ref="AQ112:AQ113"/>
    <mergeCell ref="AR112:AR113"/>
    <mergeCell ref="AS112:AS113"/>
    <mergeCell ref="AT112:AT113"/>
    <mergeCell ref="B114:B115"/>
    <mergeCell ref="C114:C115"/>
    <mergeCell ref="D114:F114"/>
    <mergeCell ref="G114:I114"/>
    <mergeCell ref="J114:L114"/>
    <mergeCell ref="M114:O114"/>
    <mergeCell ref="P114:R114"/>
    <mergeCell ref="S114:U114"/>
    <mergeCell ref="V114:X114"/>
    <mergeCell ref="Y114:AA114"/>
    <mergeCell ref="AE114:AG114"/>
    <mergeCell ref="AH114:AH115"/>
    <mergeCell ref="AI114:AI115"/>
    <mergeCell ref="AJ114:AJ115"/>
    <mergeCell ref="AK114:AK115"/>
    <mergeCell ref="AL114:AL115"/>
    <mergeCell ref="AM114:AM115"/>
    <mergeCell ref="AN114:AN115"/>
    <mergeCell ref="AO114:AO115"/>
    <mergeCell ref="AP114:AP115"/>
    <mergeCell ref="AQ114:AQ115"/>
    <mergeCell ref="AR114:AR115"/>
    <mergeCell ref="AS114:AS115"/>
    <mergeCell ref="AT114:AT115"/>
    <mergeCell ref="B112:B113"/>
    <mergeCell ref="B116:B117"/>
    <mergeCell ref="C116:C117"/>
    <mergeCell ref="D116:F116"/>
    <mergeCell ref="G116:I116"/>
    <mergeCell ref="J116:L116"/>
    <mergeCell ref="M116:O116"/>
    <mergeCell ref="P116:R116"/>
    <mergeCell ref="S116:U116"/>
    <mergeCell ref="V116:X116"/>
    <mergeCell ref="Y116:AA116"/>
    <mergeCell ref="AB116:AD116"/>
    <mergeCell ref="AH116:AH117"/>
    <mergeCell ref="AI116:AI117"/>
    <mergeCell ref="AJ116:AJ117"/>
    <mergeCell ref="AK116:AK117"/>
    <mergeCell ref="AL116:AL117"/>
    <mergeCell ref="AM116:AM117"/>
    <mergeCell ref="AN116:AN117"/>
    <mergeCell ref="AO116:AO117"/>
    <mergeCell ref="AP116:AP117"/>
    <mergeCell ref="AQ116:AQ117"/>
    <mergeCell ref="AR116:AR117"/>
    <mergeCell ref="AS116:AS117"/>
    <mergeCell ref="AT116:AT117"/>
    <mergeCell ref="D120:F120"/>
    <mergeCell ref="G120:I120"/>
    <mergeCell ref="J120:L120"/>
    <mergeCell ref="M120:O120"/>
    <mergeCell ref="P120:R120"/>
    <mergeCell ref="S120:U120"/>
    <mergeCell ref="V120:X120"/>
    <mergeCell ref="Y120:AA120"/>
    <mergeCell ref="AB120:AD120"/>
    <mergeCell ref="AE120:AG120"/>
    <mergeCell ref="AO121:AO122"/>
    <mergeCell ref="AP121:AP122"/>
    <mergeCell ref="AQ121:AQ122"/>
    <mergeCell ref="AR121:AR122"/>
    <mergeCell ref="AS121:AS122"/>
    <mergeCell ref="AT121:AT122"/>
    <mergeCell ref="D123:F123"/>
    <mergeCell ref="J123:L123"/>
    <mergeCell ref="M123:O123"/>
    <mergeCell ref="P123:R123"/>
    <mergeCell ref="S123:U123"/>
    <mergeCell ref="V123:X123"/>
    <mergeCell ref="Y123:AA123"/>
    <mergeCell ref="AB123:AD123"/>
    <mergeCell ref="AE123:AG123"/>
    <mergeCell ref="AH123:AH124"/>
    <mergeCell ref="AI123:AI124"/>
    <mergeCell ref="AJ123:AJ124"/>
    <mergeCell ref="AK123:AK124"/>
    <mergeCell ref="AL123:AL124"/>
    <mergeCell ref="AM123:AM124"/>
    <mergeCell ref="AN121:AN122"/>
    <mergeCell ref="B121:B122"/>
    <mergeCell ref="C121:C122"/>
    <mergeCell ref="G121:I121"/>
    <mergeCell ref="J121:L121"/>
    <mergeCell ref="M121:O121"/>
    <mergeCell ref="P121:R121"/>
    <mergeCell ref="S121:U121"/>
    <mergeCell ref="V121:X121"/>
    <mergeCell ref="Y121:AA121"/>
    <mergeCell ref="AB121:AD121"/>
    <mergeCell ref="AE121:AG121"/>
    <mergeCell ref="AH121:AH122"/>
    <mergeCell ref="AI121:AI122"/>
    <mergeCell ref="AJ121:AJ122"/>
    <mergeCell ref="AK121:AK122"/>
    <mergeCell ref="AL121:AL122"/>
    <mergeCell ref="AM121:AM122"/>
    <mergeCell ref="AO123:AO124"/>
    <mergeCell ref="AP123:AP124"/>
    <mergeCell ref="AQ123:AQ124"/>
    <mergeCell ref="AR123:AR124"/>
    <mergeCell ref="AS123:AS124"/>
    <mergeCell ref="B125:B126"/>
    <mergeCell ref="C125:C126"/>
    <mergeCell ref="D125:F125"/>
    <mergeCell ref="G125:I125"/>
    <mergeCell ref="M125:O125"/>
    <mergeCell ref="P125:R125"/>
    <mergeCell ref="S125:U125"/>
    <mergeCell ref="V125:X125"/>
    <mergeCell ref="Y125:AA125"/>
    <mergeCell ref="AB125:AD125"/>
    <mergeCell ref="AE125:AG125"/>
    <mergeCell ref="AH125:AH126"/>
    <mergeCell ref="AI125:AI126"/>
    <mergeCell ref="AJ125:AJ126"/>
    <mergeCell ref="AK125:AK126"/>
    <mergeCell ref="AL125:AL126"/>
    <mergeCell ref="AM125:AM126"/>
    <mergeCell ref="B123:B124"/>
    <mergeCell ref="C123:C124"/>
    <mergeCell ref="C127:C128"/>
    <mergeCell ref="D127:F127"/>
    <mergeCell ref="G127:I127"/>
    <mergeCell ref="J127:L127"/>
    <mergeCell ref="P127:R127"/>
    <mergeCell ref="S127:U127"/>
    <mergeCell ref="V127:X127"/>
    <mergeCell ref="Y127:AA127"/>
    <mergeCell ref="AB127:AD127"/>
    <mergeCell ref="AE127:AG127"/>
    <mergeCell ref="AH127:AH128"/>
    <mergeCell ref="AI127:AI128"/>
    <mergeCell ref="AJ127:AJ128"/>
    <mergeCell ref="AK127:AK128"/>
    <mergeCell ref="AL127:AL128"/>
    <mergeCell ref="AM127:AM128"/>
    <mergeCell ref="AT123:AT124"/>
    <mergeCell ref="AN125:AN126"/>
    <mergeCell ref="AO125:AO126"/>
    <mergeCell ref="AP125:AP126"/>
    <mergeCell ref="AQ125:AQ126"/>
    <mergeCell ref="AR125:AR126"/>
    <mergeCell ref="AS125:AS126"/>
    <mergeCell ref="AT125:AT126"/>
    <mergeCell ref="AN127:AN128"/>
    <mergeCell ref="AO127:AO128"/>
    <mergeCell ref="AP127:AP128"/>
    <mergeCell ref="AQ127:AQ128"/>
    <mergeCell ref="AR127:AR128"/>
    <mergeCell ref="AS127:AS128"/>
    <mergeCell ref="AT127:AT128"/>
    <mergeCell ref="AN123:AN124"/>
    <mergeCell ref="B129:B130"/>
    <mergeCell ref="C129:C130"/>
    <mergeCell ref="D129:F129"/>
    <mergeCell ref="G129:I129"/>
    <mergeCell ref="J129:L129"/>
    <mergeCell ref="M129:O129"/>
    <mergeCell ref="S129:U129"/>
    <mergeCell ref="V129:X129"/>
    <mergeCell ref="Y129:AA129"/>
    <mergeCell ref="AB129:AD129"/>
    <mergeCell ref="AE129:AG129"/>
    <mergeCell ref="AH129:AH130"/>
    <mergeCell ref="AI129:AI130"/>
    <mergeCell ref="AJ129:AJ130"/>
    <mergeCell ref="AK129:AK130"/>
    <mergeCell ref="AL129:AL130"/>
    <mergeCell ref="AM129:AM130"/>
    <mergeCell ref="AN129:AN130"/>
    <mergeCell ref="AO129:AO130"/>
    <mergeCell ref="AP129:AP130"/>
    <mergeCell ref="AQ129:AQ130"/>
    <mergeCell ref="AR129:AR130"/>
    <mergeCell ref="AS129:AS130"/>
    <mergeCell ref="AT129:AT130"/>
    <mergeCell ref="B127:B128"/>
    <mergeCell ref="AO131:AO132"/>
    <mergeCell ref="AP131:AP132"/>
    <mergeCell ref="AQ131:AQ132"/>
    <mergeCell ref="AR131:AR132"/>
    <mergeCell ref="AS131:AS132"/>
    <mergeCell ref="AT131:AT132"/>
    <mergeCell ref="B133:B134"/>
    <mergeCell ref="C133:C134"/>
    <mergeCell ref="D133:F133"/>
    <mergeCell ref="G133:I133"/>
    <mergeCell ref="J133:L133"/>
    <mergeCell ref="M133:O133"/>
    <mergeCell ref="P133:R133"/>
    <mergeCell ref="S133:U133"/>
    <mergeCell ref="Y133:AA133"/>
    <mergeCell ref="AB133:AD133"/>
    <mergeCell ref="AE133:AG133"/>
    <mergeCell ref="AH133:AH134"/>
    <mergeCell ref="AI133:AI134"/>
    <mergeCell ref="AJ133:AJ134"/>
    <mergeCell ref="AK133:AK134"/>
    <mergeCell ref="AL133:AL134"/>
    <mergeCell ref="AM133:AM134"/>
    <mergeCell ref="AN133:AN134"/>
    <mergeCell ref="AO133:AO134"/>
    <mergeCell ref="AP133:AP134"/>
    <mergeCell ref="AQ133:AQ134"/>
    <mergeCell ref="AR133:AR134"/>
    <mergeCell ref="AS133:AS134"/>
    <mergeCell ref="AT133:AT134"/>
    <mergeCell ref="B131:B132"/>
    <mergeCell ref="C131:C132"/>
    <mergeCell ref="C135:C136"/>
    <mergeCell ref="D135:F135"/>
    <mergeCell ref="G135:I135"/>
    <mergeCell ref="J135:L135"/>
    <mergeCell ref="M135:O135"/>
    <mergeCell ref="P135:R135"/>
    <mergeCell ref="S135:U135"/>
    <mergeCell ref="V135:X135"/>
    <mergeCell ref="AB135:AD135"/>
    <mergeCell ref="AE135:AG135"/>
    <mergeCell ref="AH135:AH136"/>
    <mergeCell ref="AI135:AI136"/>
    <mergeCell ref="AJ135:AJ136"/>
    <mergeCell ref="AK135:AK136"/>
    <mergeCell ref="AL135:AL136"/>
    <mergeCell ref="AM135:AM136"/>
    <mergeCell ref="AN131:AN132"/>
    <mergeCell ref="D131:F131"/>
    <mergeCell ref="G131:I131"/>
    <mergeCell ref="J131:L131"/>
    <mergeCell ref="M131:O131"/>
    <mergeCell ref="P131:R131"/>
    <mergeCell ref="V131:X131"/>
    <mergeCell ref="Y131:AA131"/>
    <mergeCell ref="AB131:AD131"/>
    <mergeCell ref="AE131:AG131"/>
    <mergeCell ref="AH131:AH132"/>
    <mergeCell ref="AI131:AI132"/>
    <mergeCell ref="AJ131:AJ132"/>
    <mergeCell ref="AK131:AK132"/>
    <mergeCell ref="AL131:AL132"/>
    <mergeCell ref="AM131:AM132"/>
    <mergeCell ref="AN135:AN136"/>
    <mergeCell ref="AO135:AO136"/>
    <mergeCell ref="AP135:AP136"/>
    <mergeCell ref="AQ135:AQ136"/>
    <mergeCell ref="AR135:AR136"/>
    <mergeCell ref="AS135:AS136"/>
    <mergeCell ref="AT135:AT136"/>
    <mergeCell ref="B137:B138"/>
    <mergeCell ref="C137:C138"/>
    <mergeCell ref="D137:F137"/>
    <mergeCell ref="G137:I137"/>
    <mergeCell ref="J137:L137"/>
    <mergeCell ref="M137:O137"/>
    <mergeCell ref="P137:R137"/>
    <mergeCell ref="S137:U137"/>
    <mergeCell ref="V137:X137"/>
    <mergeCell ref="Y137:AA137"/>
    <mergeCell ref="AE137:AG137"/>
    <mergeCell ref="AH137:AH138"/>
    <mergeCell ref="AI137:AI138"/>
    <mergeCell ref="AJ137:AJ138"/>
    <mergeCell ref="AK137:AK138"/>
    <mergeCell ref="AL137:AL138"/>
    <mergeCell ref="AM137:AM138"/>
    <mergeCell ref="AN137:AN138"/>
    <mergeCell ref="AO137:AO138"/>
    <mergeCell ref="AP137:AP138"/>
    <mergeCell ref="AQ137:AQ138"/>
    <mergeCell ref="AR137:AR138"/>
    <mergeCell ref="AS137:AS138"/>
    <mergeCell ref="AT137:AT138"/>
    <mergeCell ref="B135:B136"/>
    <mergeCell ref="B139:B140"/>
    <mergeCell ref="C139:C140"/>
    <mergeCell ref="D139:F139"/>
    <mergeCell ref="G139:I139"/>
    <mergeCell ref="J139:L139"/>
    <mergeCell ref="M139:O139"/>
    <mergeCell ref="P139:R139"/>
    <mergeCell ref="S139:U139"/>
    <mergeCell ref="V139:X139"/>
    <mergeCell ref="Y139:AA139"/>
    <mergeCell ref="AB139:AD139"/>
    <mergeCell ref="AH139:AH140"/>
    <mergeCell ref="AI139:AI140"/>
    <mergeCell ref="AJ139:AJ140"/>
    <mergeCell ref="AK139:AK140"/>
    <mergeCell ref="AL139:AL140"/>
    <mergeCell ref="AM139:AM140"/>
    <mergeCell ref="AN139:AN140"/>
    <mergeCell ref="AO139:AO140"/>
    <mergeCell ref="AP139:AP140"/>
    <mergeCell ref="AQ139:AQ140"/>
    <mergeCell ref="AR139:AR140"/>
    <mergeCell ref="AS139:AS140"/>
    <mergeCell ref="AT139:AT140"/>
    <mergeCell ref="D143:F143"/>
    <mergeCell ref="G143:I143"/>
    <mergeCell ref="J143:L143"/>
    <mergeCell ref="M143:O143"/>
    <mergeCell ref="P143:R143"/>
    <mergeCell ref="S143:U143"/>
    <mergeCell ref="V143:X143"/>
    <mergeCell ref="Y143:AA143"/>
    <mergeCell ref="AB143:AD143"/>
    <mergeCell ref="AE143:AG143"/>
    <mergeCell ref="AO144:AO145"/>
    <mergeCell ref="AP144:AP145"/>
    <mergeCell ref="AQ144:AQ145"/>
    <mergeCell ref="AR144:AR145"/>
    <mergeCell ref="AS144:AS145"/>
    <mergeCell ref="AT144:AT145"/>
    <mergeCell ref="D146:F146"/>
    <mergeCell ref="J146:L146"/>
    <mergeCell ref="M146:O146"/>
    <mergeCell ref="P146:R146"/>
    <mergeCell ref="S146:U146"/>
    <mergeCell ref="V146:X146"/>
    <mergeCell ref="Y146:AA146"/>
    <mergeCell ref="AB146:AD146"/>
    <mergeCell ref="AE146:AG146"/>
    <mergeCell ref="AH146:AH147"/>
    <mergeCell ref="AI146:AI147"/>
    <mergeCell ref="AJ146:AJ147"/>
    <mergeCell ref="AK146:AK147"/>
    <mergeCell ref="AL146:AL147"/>
    <mergeCell ref="AM146:AM147"/>
    <mergeCell ref="AN144:AN145"/>
    <mergeCell ref="B144:B145"/>
    <mergeCell ref="C144:C145"/>
    <mergeCell ref="G144:I144"/>
    <mergeCell ref="J144:L144"/>
    <mergeCell ref="M144:O144"/>
    <mergeCell ref="P144:R144"/>
    <mergeCell ref="S144:U144"/>
    <mergeCell ref="V144:X144"/>
    <mergeCell ref="Y144:AA144"/>
    <mergeCell ref="AB144:AD144"/>
    <mergeCell ref="AE144:AG144"/>
    <mergeCell ref="AH144:AH145"/>
    <mergeCell ref="AI144:AI145"/>
    <mergeCell ref="AJ144:AJ145"/>
    <mergeCell ref="AK144:AK145"/>
    <mergeCell ref="AL144:AL145"/>
    <mergeCell ref="AM144:AM145"/>
    <mergeCell ref="AO146:AO147"/>
    <mergeCell ref="AP146:AP147"/>
    <mergeCell ref="AQ146:AQ147"/>
    <mergeCell ref="AR146:AR147"/>
    <mergeCell ref="AS146:AS147"/>
    <mergeCell ref="B148:B149"/>
    <mergeCell ref="C148:C149"/>
    <mergeCell ref="D148:F148"/>
    <mergeCell ref="G148:I148"/>
    <mergeCell ref="M148:O148"/>
    <mergeCell ref="P148:R148"/>
    <mergeCell ref="S148:U148"/>
    <mergeCell ref="V148:X148"/>
    <mergeCell ref="Y148:AA148"/>
    <mergeCell ref="AB148:AD148"/>
    <mergeCell ref="AE148:AG148"/>
    <mergeCell ref="AH148:AH149"/>
    <mergeCell ref="AI148:AI149"/>
    <mergeCell ref="AJ148:AJ149"/>
    <mergeCell ref="AK148:AK149"/>
    <mergeCell ref="AL148:AL149"/>
    <mergeCell ref="AM148:AM149"/>
    <mergeCell ref="B146:B147"/>
    <mergeCell ref="C146:C147"/>
    <mergeCell ref="C150:C151"/>
    <mergeCell ref="D150:F150"/>
    <mergeCell ref="G150:I150"/>
    <mergeCell ref="J150:L150"/>
    <mergeCell ref="P150:R150"/>
    <mergeCell ref="S150:U150"/>
    <mergeCell ref="V150:X150"/>
    <mergeCell ref="Y150:AA150"/>
    <mergeCell ref="AB150:AD150"/>
    <mergeCell ref="AE150:AG150"/>
    <mergeCell ref="AH150:AH151"/>
    <mergeCell ref="AI150:AI151"/>
    <mergeCell ref="AJ150:AJ151"/>
    <mergeCell ref="AK150:AK151"/>
    <mergeCell ref="AL150:AL151"/>
    <mergeCell ref="AM150:AM151"/>
    <mergeCell ref="AT146:AT147"/>
    <mergeCell ref="AN148:AN149"/>
    <mergeCell ref="AO148:AO149"/>
    <mergeCell ref="AP148:AP149"/>
    <mergeCell ref="AQ148:AQ149"/>
    <mergeCell ref="AR148:AR149"/>
    <mergeCell ref="AS148:AS149"/>
    <mergeCell ref="AT148:AT149"/>
    <mergeCell ref="AN150:AN151"/>
    <mergeCell ref="AO150:AO151"/>
    <mergeCell ref="AP150:AP151"/>
    <mergeCell ref="AQ150:AQ151"/>
    <mergeCell ref="AR150:AR151"/>
    <mergeCell ref="AS150:AS151"/>
    <mergeCell ref="AT150:AT151"/>
    <mergeCell ref="AN146:AN147"/>
    <mergeCell ref="B152:B153"/>
    <mergeCell ref="C152:C153"/>
    <mergeCell ref="D152:F152"/>
    <mergeCell ref="G152:I152"/>
    <mergeCell ref="J152:L152"/>
    <mergeCell ref="M152:O152"/>
    <mergeCell ref="S152:U152"/>
    <mergeCell ref="V152:X152"/>
    <mergeCell ref="Y152:AA152"/>
    <mergeCell ref="AB152:AD152"/>
    <mergeCell ref="AE152:AG152"/>
    <mergeCell ref="AH152:AH153"/>
    <mergeCell ref="AI152:AI153"/>
    <mergeCell ref="AJ152:AJ153"/>
    <mergeCell ref="AK152:AK153"/>
    <mergeCell ref="AL152:AL153"/>
    <mergeCell ref="AM152:AM153"/>
    <mergeCell ref="AN152:AN153"/>
    <mergeCell ref="AO152:AO153"/>
    <mergeCell ref="AP152:AP153"/>
    <mergeCell ref="AQ152:AQ153"/>
    <mergeCell ref="AR152:AR153"/>
    <mergeCell ref="AS152:AS153"/>
    <mergeCell ref="AT152:AT153"/>
    <mergeCell ref="B150:B151"/>
    <mergeCell ref="AO154:AO155"/>
    <mergeCell ref="AP154:AP155"/>
    <mergeCell ref="AQ154:AQ155"/>
    <mergeCell ref="AR154:AR155"/>
    <mergeCell ref="AS154:AS155"/>
    <mergeCell ref="AT154:AT155"/>
    <mergeCell ref="B156:B157"/>
    <mergeCell ref="C156:C157"/>
    <mergeCell ref="D156:F156"/>
    <mergeCell ref="G156:I156"/>
    <mergeCell ref="J156:L156"/>
    <mergeCell ref="M156:O156"/>
    <mergeCell ref="P156:R156"/>
    <mergeCell ref="S156:U156"/>
    <mergeCell ref="Y156:AA156"/>
    <mergeCell ref="AB156:AD156"/>
    <mergeCell ref="AE156:AG156"/>
    <mergeCell ref="AH156:AH157"/>
    <mergeCell ref="AI156:AI157"/>
    <mergeCell ref="AJ156:AJ157"/>
    <mergeCell ref="AK156:AK157"/>
    <mergeCell ref="AL156:AL157"/>
    <mergeCell ref="AM156:AM157"/>
    <mergeCell ref="AN156:AN157"/>
    <mergeCell ref="AO156:AO157"/>
    <mergeCell ref="AP156:AP157"/>
    <mergeCell ref="AQ156:AQ157"/>
    <mergeCell ref="AR156:AR157"/>
    <mergeCell ref="AS156:AS157"/>
    <mergeCell ref="AT156:AT157"/>
    <mergeCell ref="B154:B155"/>
    <mergeCell ref="C154:C155"/>
    <mergeCell ref="C158:C159"/>
    <mergeCell ref="D158:F158"/>
    <mergeCell ref="G158:I158"/>
    <mergeCell ref="J158:L158"/>
    <mergeCell ref="M158:O158"/>
    <mergeCell ref="P158:R158"/>
    <mergeCell ref="S158:U158"/>
    <mergeCell ref="V158:X158"/>
    <mergeCell ref="AB158:AD158"/>
    <mergeCell ref="AE158:AG158"/>
    <mergeCell ref="AH158:AH159"/>
    <mergeCell ref="AI158:AI159"/>
    <mergeCell ref="AJ158:AJ159"/>
    <mergeCell ref="AK158:AK159"/>
    <mergeCell ref="AL158:AL159"/>
    <mergeCell ref="AM158:AM159"/>
    <mergeCell ref="AN154:AN155"/>
    <mergeCell ref="D154:F154"/>
    <mergeCell ref="G154:I154"/>
    <mergeCell ref="J154:L154"/>
    <mergeCell ref="M154:O154"/>
    <mergeCell ref="P154:R154"/>
    <mergeCell ref="V154:X154"/>
    <mergeCell ref="Y154:AA154"/>
    <mergeCell ref="AB154:AD154"/>
    <mergeCell ref="AE154:AG154"/>
    <mergeCell ref="AH154:AH155"/>
    <mergeCell ref="AI154:AI155"/>
    <mergeCell ref="AJ154:AJ155"/>
    <mergeCell ref="AK154:AK155"/>
    <mergeCell ref="AL154:AL155"/>
    <mergeCell ref="AM154:AM155"/>
    <mergeCell ref="AN158:AN159"/>
    <mergeCell ref="AO158:AO159"/>
    <mergeCell ref="AP158:AP159"/>
    <mergeCell ref="AQ158:AQ159"/>
    <mergeCell ref="AR158:AR159"/>
    <mergeCell ref="AS158:AS159"/>
    <mergeCell ref="AT158:AT159"/>
    <mergeCell ref="B160:B161"/>
    <mergeCell ref="C160:C161"/>
    <mergeCell ref="D160:F160"/>
    <mergeCell ref="G160:I160"/>
    <mergeCell ref="J160:L160"/>
    <mergeCell ref="M160:O160"/>
    <mergeCell ref="P160:R160"/>
    <mergeCell ref="S160:U160"/>
    <mergeCell ref="V160:X160"/>
    <mergeCell ref="Y160:AA160"/>
    <mergeCell ref="AE160:AG160"/>
    <mergeCell ref="AH160:AH161"/>
    <mergeCell ref="AI160:AI161"/>
    <mergeCell ref="AJ160:AJ161"/>
    <mergeCell ref="AK160:AK161"/>
    <mergeCell ref="AL160:AL161"/>
    <mergeCell ref="AM160:AM161"/>
    <mergeCell ref="AN160:AN161"/>
    <mergeCell ref="AO160:AO161"/>
    <mergeCell ref="AP160:AP161"/>
    <mergeCell ref="AQ160:AQ161"/>
    <mergeCell ref="AR160:AR161"/>
    <mergeCell ref="AS160:AS161"/>
    <mergeCell ref="AT160:AT161"/>
    <mergeCell ref="B158:B159"/>
    <mergeCell ref="B162:B163"/>
    <mergeCell ref="C162:C163"/>
    <mergeCell ref="D162:F162"/>
    <mergeCell ref="G162:I162"/>
    <mergeCell ref="J162:L162"/>
    <mergeCell ref="M162:O162"/>
    <mergeCell ref="P162:R162"/>
    <mergeCell ref="S162:U162"/>
    <mergeCell ref="V162:X162"/>
    <mergeCell ref="Y162:AA162"/>
    <mergeCell ref="AB162:AD162"/>
    <mergeCell ref="AH162:AH163"/>
    <mergeCell ref="AI162:AI163"/>
    <mergeCell ref="AJ162:AJ163"/>
    <mergeCell ref="AK162:AK163"/>
    <mergeCell ref="AL162:AL163"/>
    <mergeCell ref="AM162:AM163"/>
    <mergeCell ref="AN162:AN163"/>
    <mergeCell ref="AO162:AO163"/>
    <mergeCell ref="AP162:AP163"/>
    <mergeCell ref="AQ162:AQ163"/>
    <mergeCell ref="AR162:AR163"/>
    <mergeCell ref="AS162:AS163"/>
    <mergeCell ref="AT162:AT163"/>
    <mergeCell ref="D166:F166"/>
    <mergeCell ref="G166:I166"/>
    <mergeCell ref="J166:L166"/>
    <mergeCell ref="M166:O166"/>
    <mergeCell ref="P166:R166"/>
    <mergeCell ref="S166:U166"/>
    <mergeCell ref="V166:X166"/>
    <mergeCell ref="Y166:AA166"/>
    <mergeCell ref="AB166:AD166"/>
    <mergeCell ref="AE166:AG166"/>
    <mergeCell ref="AO167:AO168"/>
    <mergeCell ref="AP167:AP168"/>
    <mergeCell ref="AQ167:AQ168"/>
    <mergeCell ref="AR167:AR168"/>
    <mergeCell ref="AS167:AS168"/>
    <mergeCell ref="AT167:AT168"/>
    <mergeCell ref="D169:F169"/>
    <mergeCell ref="J169:L169"/>
    <mergeCell ref="M169:O169"/>
    <mergeCell ref="P169:R169"/>
    <mergeCell ref="S169:U169"/>
    <mergeCell ref="V169:X169"/>
    <mergeCell ref="Y169:AA169"/>
    <mergeCell ref="AB169:AD169"/>
    <mergeCell ref="AE169:AG169"/>
    <mergeCell ref="AH169:AH170"/>
    <mergeCell ref="AI169:AI170"/>
    <mergeCell ref="AJ169:AJ170"/>
    <mergeCell ref="AK169:AK170"/>
    <mergeCell ref="AL169:AL170"/>
    <mergeCell ref="AM169:AM170"/>
    <mergeCell ref="AN167:AN168"/>
    <mergeCell ref="B167:B168"/>
    <mergeCell ref="C167:C168"/>
    <mergeCell ref="G167:I167"/>
    <mergeCell ref="J167:L167"/>
    <mergeCell ref="M167:O167"/>
    <mergeCell ref="P167:R167"/>
    <mergeCell ref="S167:U167"/>
    <mergeCell ref="V167:X167"/>
    <mergeCell ref="Y167:AA167"/>
    <mergeCell ref="AB167:AD167"/>
    <mergeCell ref="AE167:AG167"/>
    <mergeCell ref="AH167:AH168"/>
    <mergeCell ref="AI167:AI168"/>
    <mergeCell ref="AJ167:AJ168"/>
    <mergeCell ref="AK167:AK168"/>
    <mergeCell ref="AL167:AL168"/>
    <mergeCell ref="AM167:AM168"/>
    <mergeCell ref="AO169:AO170"/>
    <mergeCell ref="AP169:AP170"/>
    <mergeCell ref="AQ169:AQ170"/>
    <mergeCell ref="AR169:AR170"/>
    <mergeCell ref="AS169:AS170"/>
    <mergeCell ref="B171:B172"/>
    <mergeCell ref="C171:C172"/>
    <mergeCell ref="D171:F171"/>
    <mergeCell ref="G171:I171"/>
    <mergeCell ref="M171:O171"/>
    <mergeCell ref="P171:R171"/>
    <mergeCell ref="S171:U171"/>
    <mergeCell ref="V171:X171"/>
    <mergeCell ref="Y171:AA171"/>
    <mergeCell ref="AB171:AD171"/>
    <mergeCell ref="AE171:AG171"/>
    <mergeCell ref="AH171:AH172"/>
    <mergeCell ref="AI171:AI172"/>
    <mergeCell ref="AJ171:AJ172"/>
    <mergeCell ref="AK171:AK172"/>
    <mergeCell ref="AL171:AL172"/>
    <mergeCell ref="AM171:AM172"/>
    <mergeCell ref="B169:B170"/>
    <mergeCell ref="C169:C170"/>
    <mergeCell ref="C173:C174"/>
    <mergeCell ref="D173:F173"/>
    <mergeCell ref="G173:I173"/>
    <mergeCell ref="J173:L173"/>
    <mergeCell ref="P173:R173"/>
    <mergeCell ref="S173:U173"/>
    <mergeCell ref="V173:X173"/>
    <mergeCell ref="Y173:AA173"/>
    <mergeCell ref="AB173:AD173"/>
    <mergeCell ref="AE173:AG173"/>
    <mergeCell ref="AH173:AH174"/>
    <mergeCell ref="AI173:AI174"/>
    <mergeCell ref="AJ173:AJ174"/>
    <mergeCell ref="AK173:AK174"/>
    <mergeCell ref="AL173:AL174"/>
    <mergeCell ref="AM173:AM174"/>
    <mergeCell ref="AT169:AT170"/>
    <mergeCell ref="AN171:AN172"/>
    <mergeCell ref="AO171:AO172"/>
    <mergeCell ref="AP171:AP172"/>
    <mergeCell ref="AQ171:AQ172"/>
    <mergeCell ref="AR171:AR172"/>
    <mergeCell ref="AS171:AS172"/>
    <mergeCell ref="AT171:AT172"/>
    <mergeCell ref="AN173:AN174"/>
    <mergeCell ref="AO173:AO174"/>
    <mergeCell ref="AP173:AP174"/>
    <mergeCell ref="AQ173:AQ174"/>
    <mergeCell ref="AR173:AR174"/>
    <mergeCell ref="AS173:AS174"/>
    <mergeCell ref="AT173:AT174"/>
    <mergeCell ref="AN169:AN170"/>
    <mergeCell ref="B175:B176"/>
    <mergeCell ref="C175:C176"/>
    <mergeCell ref="D175:F175"/>
    <mergeCell ref="G175:I175"/>
    <mergeCell ref="J175:L175"/>
    <mergeCell ref="M175:O175"/>
    <mergeCell ref="S175:U175"/>
    <mergeCell ref="V175:X175"/>
    <mergeCell ref="Y175:AA175"/>
    <mergeCell ref="AB175:AD175"/>
    <mergeCell ref="AE175:AG175"/>
    <mergeCell ref="AH175:AH176"/>
    <mergeCell ref="AI175:AI176"/>
    <mergeCell ref="AJ175:AJ176"/>
    <mergeCell ref="AK175:AK176"/>
    <mergeCell ref="AL175:AL176"/>
    <mergeCell ref="AM175:AM176"/>
    <mergeCell ref="AN175:AN176"/>
    <mergeCell ref="AO175:AO176"/>
    <mergeCell ref="AP175:AP176"/>
    <mergeCell ref="AQ175:AQ176"/>
    <mergeCell ref="AR175:AR176"/>
    <mergeCell ref="AS175:AS176"/>
    <mergeCell ref="AT175:AT176"/>
    <mergeCell ref="B173:B174"/>
    <mergeCell ref="AO177:AO178"/>
    <mergeCell ref="AP177:AP178"/>
    <mergeCell ref="AQ177:AQ178"/>
    <mergeCell ref="AR177:AR178"/>
    <mergeCell ref="AS177:AS178"/>
    <mergeCell ref="AT177:AT178"/>
    <mergeCell ref="B179:B180"/>
    <mergeCell ref="C179:C180"/>
    <mergeCell ref="D179:F179"/>
    <mergeCell ref="G179:I179"/>
    <mergeCell ref="J179:L179"/>
    <mergeCell ref="M179:O179"/>
    <mergeCell ref="P179:R179"/>
    <mergeCell ref="S179:U179"/>
    <mergeCell ref="Y179:AA179"/>
    <mergeCell ref="AB179:AD179"/>
    <mergeCell ref="AE179:AG179"/>
    <mergeCell ref="AH179:AH180"/>
    <mergeCell ref="AI179:AI180"/>
    <mergeCell ref="AJ179:AJ180"/>
    <mergeCell ref="AK179:AK180"/>
    <mergeCell ref="AL179:AL180"/>
    <mergeCell ref="AM179:AM180"/>
    <mergeCell ref="AN179:AN180"/>
    <mergeCell ref="AO179:AO180"/>
    <mergeCell ref="AP179:AP180"/>
    <mergeCell ref="AQ179:AQ180"/>
    <mergeCell ref="AR179:AR180"/>
    <mergeCell ref="AS179:AS180"/>
    <mergeCell ref="AT179:AT180"/>
    <mergeCell ref="B177:B178"/>
    <mergeCell ref="C177:C178"/>
    <mergeCell ref="C181:C182"/>
    <mergeCell ref="D181:F181"/>
    <mergeCell ref="G181:I181"/>
    <mergeCell ref="J181:L181"/>
    <mergeCell ref="M181:O181"/>
    <mergeCell ref="P181:R181"/>
    <mergeCell ref="S181:U181"/>
    <mergeCell ref="V181:X181"/>
    <mergeCell ref="AB181:AD181"/>
    <mergeCell ref="AE181:AG181"/>
    <mergeCell ref="AH181:AH182"/>
    <mergeCell ref="AI181:AI182"/>
    <mergeCell ref="AJ181:AJ182"/>
    <mergeCell ref="AK181:AK182"/>
    <mergeCell ref="AL181:AL182"/>
    <mergeCell ref="AM181:AM182"/>
    <mergeCell ref="AN177:AN178"/>
    <mergeCell ref="D177:F177"/>
    <mergeCell ref="G177:I177"/>
    <mergeCell ref="J177:L177"/>
    <mergeCell ref="M177:O177"/>
    <mergeCell ref="P177:R177"/>
    <mergeCell ref="V177:X177"/>
    <mergeCell ref="Y177:AA177"/>
    <mergeCell ref="AB177:AD177"/>
    <mergeCell ref="AE177:AG177"/>
    <mergeCell ref="AH177:AH178"/>
    <mergeCell ref="AI177:AI178"/>
    <mergeCell ref="AJ177:AJ178"/>
    <mergeCell ref="AK177:AK178"/>
    <mergeCell ref="AL177:AL178"/>
    <mergeCell ref="AM177:AM178"/>
    <mergeCell ref="AN181:AN182"/>
    <mergeCell ref="AO181:AO182"/>
    <mergeCell ref="AP181:AP182"/>
    <mergeCell ref="AQ181:AQ182"/>
    <mergeCell ref="AR181:AR182"/>
    <mergeCell ref="AS181:AS182"/>
    <mergeCell ref="AT181:AT182"/>
    <mergeCell ref="B183:B184"/>
    <mergeCell ref="C183:C184"/>
    <mergeCell ref="D183:F183"/>
    <mergeCell ref="G183:I183"/>
    <mergeCell ref="J183:L183"/>
    <mergeCell ref="M183:O183"/>
    <mergeCell ref="P183:R183"/>
    <mergeCell ref="S183:U183"/>
    <mergeCell ref="V183:X183"/>
    <mergeCell ref="Y183:AA183"/>
    <mergeCell ref="AE183:AG183"/>
    <mergeCell ref="AH183:AH184"/>
    <mergeCell ref="AI183:AI184"/>
    <mergeCell ref="AJ183:AJ184"/>
    <mergeCell ref="AK183:AK184"/>
    <mergeCell ref="AL183:AL184"/>
    <mergeCell ref="AM183:AM184"/>
    <mergeCell ref="AN183:AN184"/>
    <mergeCell ref="AO183:AO184"/>
    <mergeCell ref="AP183:AP184"/>
    <mergeCell ref="AQ183:AQ184"/>
    <mergeCell ref="AR183:AR184"/>
    <mergeCell ref="AS183:AS184"/>
    <mergeCell ref="AT183:AT184"/>
    <mergeCell ref="B181:B182"/>
    <mergeCell ref="B185:B186"/>
    <mergeCell ref="C185:C186"/>
    <mergeCell ref="D185:F185"/>
    <mergeCell ref="G185:I185"/>
    <mergeCell ref="J185:L185"/>
    <mergeCell ref="M185:O185"/>
    <mergeCell ref="P185:R185"/>
    <mergeCell ref="S185:U185"/>
    <mergeCell ref="V185:X185"/>
    <mergeCell ref="Y185:AA185"/>
    <mergeCell ref="AB185:AD185"/>
    <mergeCell ref="AH185:AH186"/>
    <mergeCell ref="AI185:AI186"/>
    <mergeCell ref="AJ185:AJ186"/>
    <mergeCell ref="AK185:AK186"/>
    <mergeCell ref="AL185:AL186"/>
    <mergeCell ref="AM185:AM186"/>
    <mergeCell ref="AN185:AN186"/>
    <mergeCell ref="B190:B191"/>
    <mergeCell ref="C190:C191"/>
    <mergeCell ref="G190:I190"/>
    <mergeCell ref="J190:L190"/>
    <mergeCell ref="M190:O190"/>
    <mergeCell ref="P190:R190"/>
    <mergeCell ref="S190:U190"/>
    <mergeCell ref="V190:X190"/>
    <mergeCell ref="Y190:AA190"/>
    <mergeCell ref="AO185:AO186"/>
    <mergeCell ref="AP185:AP186"/>
    <mergeCell ref="AQ185:AQ186"/>
    <mergeCell ref="AR185:AR186"/>
    <mergeCell ref="AS185:AS186"/>
    <mergeCell ref="AT185:AT186"/>
    <mergeCell ref="D189:F189"/>
    <mergeCell ref="G189:I189"/>
    <mergeCell ref="J189:L189"/>
    <mergeCell ref="M189:O189"/>
    <mergeCell ref="P189:R189"/>
    <mergeCell ref="S189:U189"/>
    <mergeCell ref="V189:X189"/>
    <mergeCell ref="Y189:AA189"/>
    <mergeCell ref="AB189:AD189"/>
    <mergeCell ref="AE189:AG189"/>
    <mergeCell ref="AO190:AO191"/>
    <mergeCell ref="AP190:AP191"/>
    <mergeCell ref="AQ190:AQ191"/>
    <mergeCell ref="AR190:AR191"/>
    <mergeCell ref="AS190:AS191"/>
    <mergeCell ref="AT190:AT191"/>
    <mergeCell ref="B192:B193"/>
    <mergeCell ref="C192:C193"/>
    <mergeCell ref="D192:F192"/>
    <mergeCell ref="J192:L192"/>
    <mergeCell ref="M192:O192"/>
    <mergeCell ref="P192:R192"/>
    <mergeCell ref="S192:U192"/>
    <mergeCell ref="V192:X192"/>
    <mergeCell ref="Y192:AA192"/>
    <mergeCell ref="AB192:AD192"/>
    <mergeCell ref="AE192:AG192"/>
    <mergeCell ref="AH192:AH193"/>
    <mergeCell ref="AI192:AI193"/>
    <mergeCell ref="AJ192:AJ193"/>
    <mergeCell ref="AK192:AK193"/>
    <mergeCell ref="AL192:AL193"/>
    <mergeCell ref="AM192:AM193"/>
    <mergeCell ref="B194:B195"/>
    <mergeCell ref="C194:C195"/>
    <mergeCell ref="D194:F194"/>
    <mergeCell ref="G194:I194"/>
    <mergeCell ref="M194:O194"/>
    <mergeCell ref="P194:R194"/>
    <mergeCell ref="S194:U194"/>
    <mergeCell ref="V194:X194"/>
    <mergeCell ref="Y194:AA194"/>
    <mergeCell ref="AB194:AD194"/>
    <mergeCell ref="AE194:AG194"/>
    <mergeCell ref="AH194:AH195"/>
    <mergeCell ref="AI194:AI195"/>
    <mergeCell ref="AJ194:AJ195"/>
    <mergeCell ref="AK194:AK195"/>
    <mergeCell ref="AL194:AL195"/>
    <mergeCell ref="AM194:AM195"/>
    <mergeCell ref="AT192:AT193"/>
    <mergeCell ref="AN194:AN195"/>
    <mergeCell ref="AO194:AO195"/>
    <mergeCell ref="AP194:AP195"/>
    <mergeCell ref="AQ194:AQ195"/>
    <mergeCell ref="AR194:AR195"/>
    <mergeCell ref="AS194:AS195"/>
    <mergeCell ref="AT194:AT195"/>
    <mergeCell ref="AN196:AN197"/>
    <mergeCell ref="AO196:AO197"/>
    <mergeCell ref="AP196:AP197"/>
    <mergeCell ref="AQ196:AQ197"/>
    <mergeCell ref="AR196:AR197"/>
    <mergeCell ref="AS196:AS197"/>
    <mergeCell ref="AT196:AT197"/>
    <mergeCell ref="AN192:AN193"/>
    <mergeCell ref="AB190:AD190"/>
    <mergeCell ref="AE190:AG190"/>
    <mergeCell ref="AH190:AH191"/>
    <mergeCell ref="AI190:AI191"/>
    <mergeCell ref="AJ190:AJ191"/>
    <mergeCell ref="AK190:AK191"/>
    <mergeCell ref="AL190:AL191"/>
    <mergeCell ref="AM190:AM191"/>
    <mergeCell ref="AO192:AO193"/>
    <mergeCell ref="AP192:AP193"/>
    <mergeCell ref="AQ192:AQ193"/>
    <mergeCell ref="AR192:AR193"/>
    <mergeCell ref="AS192:AS193"/>
    <mergeCell ref="AN190:AN191"/>
    <mergeCell ref="V198:X198"/>
    <mergeCell ref="Y198:AA198"/>
    <mergeCell ref="AB198:AD198"/>
    <mergeCell ref="AE198:AG198"/>
    <mergeCell ref="AH198:AH199"/>
    <mergeCell ref="AI198:AI199"/>
    <mergeCell ref="AJ198:AJ199"/>
    <mergeCell ref="AK198:AK199"/>
    <mergeCell ref="AL198:AL199"/>
    <mergeCell ref="AM198:AM199"/>
    <mergeCell ref="C196:C197"/>
    <mergeCell ref="D196:F196"/>
    <mergeCell ref="G196:I196"/>
    <mergeCell ref="J196:L196"/>
    <mergeCell ref="P196:R196"/>
    <mergeCell ref="S196:U196"/>
    <mergeCell ref="V196:X196"/>
    <mergeCell ref="Y196:AA196"/>
    <mergeCell ref="AB196:AD196"/>
    <mergeCell ref="AE196:AG196"/>
    <mergeCell ref="AH196:AH197"/>
    <mergeCell ref="AI196:AI197"/>
    <mergeCell ref="AJ196:AJ197"/>
    <mergeCell ref="AK196:AK197"/>
    <mergeCell ref="AL196:AL197"/>
    <mergeCell ref="AM196:AM197"/>
    <mergeCell ref="AN198:AN199"/>
    <mergeCell ref="AO198:AO199"/>
    <mergeCell ref="AP198:AP199"/>
    <mergeCell ref="AQ198:AQ199"/>
    <mergeCell ref="AR198:AR199"/>
    <mergeCell ref="AS198:AS199"/>
    <mergeCell ref="AT198:AT199"/>
    <mergeCell ref="B196:B197"/>
    <mergeCell ref="B200:B201"/>
    <mergeCell ref="C200:C201"/>
    <mergeCell ref="D200:F200"/>
    <mergeCell ref="G200:I200"/>
    <mergeCell ref="J200:L200"/>
    <mergeCell ref="M200:O200"/>
    <mergeCell ref="P200:R200"/>
    <mergeCell ref="V200:X200"/>
    <mergeCell ref="Y200:AA200"/>
    <mergeCell ref="AB200:AD200"/>
    <mergeCell ref="AE200:AG200"/>
    <mergeCell ref="AH200:AH201"/>
    <mergeCell ref="AI200:AI201"/>
    <mergeCell ref="AJ200:AJ201"/>
    <mergeCell ref="AK200:AK201"/>
    <mergeCell ref="AL200:AL201"/>
    <mergeCell ref="AM200:AM201"/>
    <mergeCell ref="B198:B199"/>
    <mergeCell ref="C198:C199"/>
    <mergeCell ref="D198:F198"/>
    <mergeCell ref="G198:I198"/>
    <mergeCell ref="J198:L198"/>
    <mergeCell ref="M198:O198"/>
    <mergeCell ref="S198:U198"/>
    <mergeCell ref="B202:B203"/>
    <mergeCell ref="C202:C203"/>
    <mergeCell ref="D202:F202"/>
    <mergeCell ref="G202:I202"/>
    <mergeCell ref="J202:L202"/>
    <mergeCell ref="M202:O202"/>
    <mergeCell ref="P202:R202"/>
    <mergeCell ref="S202:U202"/>
    <mergeCell ref="Y202:AA202"/>
    <mergeCell ref="AB202:AD202"/>
    <mergeCell ref="AE202:AG202"/>
    <mergeCell ref="AH202:AH203"/>
    <mergeCell ref="AI202:AI203"/>
    <mergeCell ref="AJ202:AJ203"/>
    <mergeCell ref="AK202:AK203"/>
    <mergeCell ref="AL202:AL203"/>
    <mergeCell ref="AM202:AM203"/>
    <mergeCell ref="AM204:AM205"/>
    <mergeCell ref="AN200:AN201"/>
    <mergeCell ref="AO200:AO201"/>
    <mergeCell ref="AP200:AP201"/>
    <mergeCell ref="AQ200:AQ201"/>
    <mergeCell ref="AR200:AR201"/>
    <mergeCell ref="AS200:AS201"/>
    <mergeCell ref="AT200:AT201"/>
    <mergeCell ref="AN202:AN203"/>
    <mergeCell ref="AO202:AO203"/>
    <mergeCell ref="AP202:AP203"/>
    <mergeCell ref="AQ202:AQ203"/>
    <mergeCell ref="AR202:AR203"/>
    <mergeCell ref="AS202:AS203"/>
    <mergeCell ref="AT202:AT203"/>
    <mergeCell ref="AN204:AN205"/>
    <mergeCell ref="AO204:AO205"/>
    <mergeCell ref="AP204:AP205"/>
    <mergeCell ref="AQ204:AQ205"/>
    <mergeCell ref="AR204:AR205"/>
    <mergeCell ref="AS204:AS205"/>
    <mergeCell ref="AT204:AT205"/>
    <mergeCell ref="AR208:AR209"/>
    <mergeCell ref="AS208:AS209"/>
    <mergeCell ref="AT208:AT209"/>
    <mergeCell ref="AO206:AO207"/>
    <mergeCell ref="AP206:AP207"/>
    <mergeCell ref="AQ206:AQ207"/>
    <mergeCell ref="AR206:AR207"/>
    <mergeCell ref="AS206:AS207"/>
    <mergeCell ref="AT206:AT207"/>
    <mergeCell ref="B208:B209"/>
    <mergeCell ref="C208:C209"/>
    <mergeCell ref="D208:F208"/>
    <mergeCell ref="G208:I208"/>
    <mergeCell ref="J208:L208"/>
    <mergeCell ref="M208:O208"/>
    <mergeCell ref="P208:R208"/>
    <mergeCell ref="S208:U208"/>
    <mergeCell ref="V208:X208"/>
    <mergeCell ref="Y208:AA208"/>
    <mergeCell ref="AB208:AD208"/>
    <mergeCell ref="AH208:AH209"/>
    <mergeCell ref="B206:B207"/>
    <mergeCell ref="C206:C207"/>
    <mergeCell ref="D206:F206"/>
    <mergeCell ref="G206:I206"/>
    <mergeCell ref="J206:L206"/>
    <mergeCell ref="M206:O206"/>
    <mergeCell ref="P206:R206"/>
    <mergeCell ref="S206:U206"/>
    <mergeCell ref="V206:X206"/>
    <mergeCell ref="Y206:AA206"/>
    <mergeCell ref="AE206:AG206"/>
    <mergeCell ref="AI208:AI209"/>
    <mergeCell ref="AJ208:AJ209"/>
    <mergeCell ref="AK208:AK209"/>
    <mergeCell ref="AL208:AL209"/>
    <mergeCell ref="AM208:AM209"/>
    <mergeCell ref="AN208:AN209"/>
    <mergeCell ref="AN206:AN207"/>
    <mergeCell ref="B204:B205"/>
    <mergeCell ref="C204:C205"/>
    <mergeCell ref="D204:F204"/>
    <mergeCell ref="G204:I204"/>
    <mergeCell ref="J204:L204"/>
    <mergeCell ref="M204:O204"/>
    <mergeCell ref="P204:R204"/>
    <mergeCell ref="AO208:AO209"/>
    <mergeCell ref="AP208:AP209"/>
    <mergeCell ref="AQ208:AQ209"/>
    <mergeCell ref="AH206:AH207"/>
    <mergeCell ref="AI206:AI207"/>
    <mergeCell ref="AJ206:AJ207"/>
    <mergeCell ref="AK206:AK207"/>
    <mergeCell ref="AL206:AL207"/>
    <mergeCell ref="AM206:AM207"/>
    <mergeCell ref="S204:U204"/>
    <mergeCell ref="V204:X204"/>
    <mergeCell ref="AB204:AD204"/>
    <mergeCell ref="AE204:AG204"/>
    <mergeCell ref="AH204:AH205"/>
    <mergeCell ref="AI204:AI205"/>
    <mergeCell ref="AJ204:AJ205"/>
    <mergeCell ref="AK204:AK205"/>
    <mergeCell ref="AL204:AL205"/>
  </mergeCells>
  <phoneticPr fontId="3"/>
  <dataValidations count="1">
    <dataValidation type="list" allowBlank="1" showInputMessage="1" showErrorMessage="1" sqref="AU4:AV4 AU165 AU27 AU50 AU73 AU96 AU119 AU142 AU188" xr:uid="{2B9723EA-6421-4A6D-A57D-9784ADA8D403}">
      <formula1>"0,1"</formula1>
    </dataValidation>
  </dataValidations>
  <printOptions horizontalCentered="1"/>
  <pageMargins left="0" right="0" top="0.19685039370078741" bottom="0.19685039370078741" header="0" footer="0"/>
  <pageSetup paperSize="9" scale="77" fitToHeight="0" orientation="portrait" r:id="rId1"/>
  <headerFooter>
    <oddFooter>&amp;P / &amp;N ページ</oddFooter>
  </headerFooter>
  <rowBreaks count="2" manualBreakCount="2">
    <brk id="49" max="16383" man="1"/>
    <brk id="95" max="4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CFA-AEFC-4516-8A24-B6BCE9E8E733}">
  <dimension ref="B1:B7"/>
  <sheetViews>
    <sheetView workbookViewId="0">
      <selection activeCell="B7" sqref="B7"/>
    </sheetView>
  </sheetViews>
  <sheetFormatPr defaultColWidth="8" defaultRowHeight="18.75" x14ac:dyDescent="0.4"/>
  <cols>
    <col min="1" max="1" width="2.625" style="2" customWidth="1"/>
    <col min="2" max="2" width="13.625" style="2" customWidth="1"/>
    <col min="3" max="16384" width="8" style="2"/>
  </cols>
  <sheetData>
    <row r="1" spans="2:2" x14ac:dyDescent="0.4">
      <c r="B1" s="1" t="s">
        <v>4</v>
      </c>
    </row>
    <row r="2" spans="2:2" x14ac:dyDescent="0.4">
      <c r="B2" s="5" t="s">
        <v>5</v>
      </c>
    </row>
    <row r="3" spans="2:2" ht="24" x14ac:dyDescent="0.4">
      <c r="B3" s="40" t="s">
        <v>6</v>
      </c>
    </row>
    <row r="4" spans="2:2" x14ac:dyDescent="0.4">
      <c r="B4" s="51" t="s">
        <v>7</v>
      </c>
    </row>
    <row r="5" spans="2:2" x14ac:dyDescent="0.4">
      <c r="B5" s="4" t="s">
        <v>97</v>
      </c>
    </row>
    <row r="6" spans="2:2" x14ac:dyDescent="0.4">
      <c r="B6" s="10" t="s">
        <v>114</v>
      </c>
    </row>
    <row r="7" spans="2:2" x14ac:dyDescent="0.4">
      <c r="B7" s="61" t="s">
        <v>184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89</vt:i4>
      </vt:variant>
    </vt:vector>
  </HeadingPairs>
  <TitlesOfParts>
    <vt:vector size="96" baseType="lpstr">
      <vt:lpstr>リーグ名</vt:lpstr>
      <vt:lpstr>チーム登録</vt:lpstr>
      <vt:lpstr>ブロック登録</vt:lpstr>
      <vt:lpstr>ブロックチーム登録</vt:lpstr>
      <vt:lpstr>ブロック対戦表</vt:lpstr>
      <vt:lpstr>星取表</vt:lpstr>
      <vt:lpstr>色</vt:lpstr>
      <vt:lpstr>areaNameBlock1</vt:lpstr>
      <vt:lpstr>areaNameBlock2</vt:lpstr>
      <vt:lpstr>areaNameBlock3</vt:lpstr>
      <vt:lpstr>areaNameBlock4</vt:lpstr>
      <vt:lpstr>areaNameBlock5</vt:lpstr>
      <vt:lpstr>areaNameBlock6</vt:lpstr>
      <vt:lpstr>areaNameBlock7</vt:lpstr>
      <vt:lpstr>areaNameBlock8</vt:lpstr>
      <vt:lpstr>areaNameBlock9</vt:lpstr>
      <vt:lpstr>areaNameLeague1</vt:lpstr>
      <vt:lpstr>areaNameLeague2</vt:lpstr>
      <vt:lpstr>areaNumBlock1</vt:lpstr>
      <vt:lpstr>areaNumBlock2</vt:lpstr>
      <vt:lpstr>areaNumBlock3</vt:lpstr>
      <vt:lpstr>areaNumBlock4</vt:lpstr>
      <vt:lpstr>areaNumBlock5</vt:lpstr>
      <vt:lpstr>areaNumBlock6</vt:lpstr>
      <vt:lpstr>areaNumBlock7</vt:lpstr>
      <vt:lpstr>areaNumBlock8</vt:lpstr>
      <vt:lpstr>areaNumBlock9</vt:lpstr>
      <vt:lpstr>areaRank1</vt:lpstr>
      <vt:lpstr>areaRank2</vt:lpstr>
      <vt:lpstr>areaRank3</vt:lpstr>
      <vt:lpstr>areaRank4</vt:lpstr>
      <vt:lpstr>areaRank5</vt:lpstr>
      <vt:lpstr>areaRank6</vt:lpstr>
      <vt:lpstr>areaRank7</vt:lpstr>
      <vt:lpstr>areaRank8</vt:lpstr>
      <vt:lpstr>areaRank9</vt:lpstr>
      <vt:lpstr>listAllTeams</vt:lpstr>
      <vt:lpstr>listAllTeams2</vt:lpstr>
      <vt:lpstr>listAllTeams3</vt:lpstr>
      <vt:lpstr>listBlocks1</vt:lpstr>
      <vt:lpstr>listBlocks2</vt:lpstr>
      <vt:lpstr>listMatch1</vt:lpstr>
      <vt:lpstr>listMatch2</vt:lpstr>
      <vt:lpstr>listMatch3</vt:lpstr>
      <vt:lpstr>listMatch4</vt:lpstr>
      <vt:lpstr>listMatch5</vt:lpstr>
      <vt:lpstr>listMatch6</vt:lpstr>
      <vt:lpstr>listMatch7</vt:lpstr>
      <vt:lpstr>listMatch8</vt:lpstr>
      <vt:lpstr>listMatch9</vt:lpstr>
      <vt:lpstr>listResultBlock1</vt:lpstr>
      <vt:lpstr>listResultBlock2</vt:lpstr>
      <vt:lpstr>listResultBlock3</vt:lpstr>
      <vt:lpstr>listResultBlock4</vt:lpstr>
      <vt:lpstr>listResultBlock5</vt:lpstr>
      <vt:lpstr>listResultBlock6</vt:lpstr>
      <vt:lpstr>listResultBlock7</vt:lpstr>
      <vt:lpstr>listResultBlock8</vt:lpstr>
      <vt:lpstr>listResultBlock9</vt:lpstr>
      <vt:lpstr>listTeamBlock1a</vt:lpstr>
      <vt:lpstr>listTeamBlock1b</vt:lpstr>
      <vt:lpstr>listTeamBlock1c</vt:lpstr>
      <vt:lpstr>listTeamBlock2a</vt:lpstr>
      <vt:lpstr>listTeamBlock2b</vt:lpstr>
      <vt:lpstr>listTeamBlock2c</vt:lpstr>
      <vt:lpstr>listTeamBlock3a</vt:lpstr>
      <vt:lpstr>listTeamBlock3b</vt:lpstr>
      <vt:lpstr>listTeamBlock3c</vt:lpstr>
      <vt:lpstr>listTeamBlock4a</vt:lpstr>
      <vt:lpstr>listTeamBlock4b</vt:lpstr>
      <vt:lpstr>listTeamBlock4c</vt:lpstr>
      <vt:lpstr>listTeamBlock5a</vt:lpstr>
      <vt:lpstr>listTeamBlock5b</vt:lpstr>
      <vt:lpstr>listTeamBlock5c</vt:lpstr>
      <vt:lpstr>listTeamBlock6a</vt:lpstr>
      <vt:lpstr>listTeamBlock6b</vt:lpstr>
      <vt:lpstr>listTeamBlock6c</vt:lpstr>
      <vt:lpstr>listTeamBlock7a</vt:lpstr>
      <vt:lpstr>listTeamBlock7b</vt:lpstr>
      <vt:lpstr>listTeamBlock7c</vt:lpstr>
      <vt:lpstr>listTeamBlock8a</vt:lpstr>
      <vt:lpstr>listTeamBlock8b</vt:lpstr>
      <vt:lpstr>listTeamBlock8c</vt:lpstr>
      <vt:lpstr>listTeamBlock9a</vt:lpstr>
      <vt:lpstr>listTeamBlock9b</vt:lpstr>
      <vt:lpstr>listTeamBlock9c</vt:lpstr>
      <vt:lpstr>チーム登録!Print_Area</vt:lpstr>
      <vt:lpstr>ブロックチーム登録!Print_Area</vt:lpstr>
      <vt:lpstr>ブロック対戦表!Print_Area</vt:lpstr>
      <vt:lpstr>ブロック登録!Print_Area</vt:lpstr>
      <vt:lpstr>リーグ名!Print_Area</vt:lpstr>
      <vt:lpstr>星取表!Print_Area</vt:lpstr>
      <vt:lpstr>チーム登録!Print_Titles</vt:lpstr>
      <vt:lpstr>ブロックチーム登録!Print_Titles</vt:lpstr>
      <vt:lpstr>ブロック対戦表!Print_Titles</vt:lpstr>
      <vt:lpstr>星取表!Print_Titles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菊地和夫</dc:creator>
  <cp:lastModifiedBy>kikuchi kazico</cp:lastModifiedBy>
  <cp:lastPrinted>2020-04-16T03:51:03Z</cp:lastPrinted>
  <dcterms:created xsi:type="dcterms:W3CDTF">2019-12-09T05:19:38Z</dcterms:created>
  <dcterms:modified xsi:type="dcterms:W3CDTF">2020-04-16T05:46:12Z</dcterms:modified>
</cp:coreProperties>
</file>